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DB 2025 – Calculadora" sheetId="1" state="visible" r:id="rId1"/>
    <sheet xmlns:r="http://schemas.openxmlformats.org/officeDocument/2006/relationships" name="Instruções de Us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4">
    <font>
      <name val="Calibri"/>
      <family val="2"/>
      <color theme="1"/>
      <sz val="11"/>
      <scheme val="minor"/>
    </font>
    <font>
      <b val="1"/>
    </font>
    <font>
      <b val="1"/>
      <color rgb="000070C0"/>
      <sz val="16"/>
    </font>
    <font>
      <sz val="11"/>
    </font>
  </fonts>
  <fills count="5">
    <fill>
      <patternFill/>
    </fill>
    <fill>
      <patternFill patternType="gray125"/>
    </fill>
    <fill>
      <patternFill patternType="solid">
        <fgColor rgb="00FFF2CC"/>
        <bgColor rgb="00FFF2CC"/>
      </patternFill>
    </fill>
    <fill>
      <patternFill patternType="solid">
        <fgColor rgb="00B4C6E7"/>
        <bgColor rgb="00B4C6E7"/>
      </patternFill>
    </fill>
    <fill>
      <patternFill patternType="solid">
        <fgColor rgb="00D9EAD3"/>
        <bgColor rgb="00D9EAD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0" fillId="0" borderId="1" pivotButton="0" quotePrefix="0" xfId="0"/>
    <xf numFmtId="164" fontId="0" fillId="2" borderId="1" pivotButton="0" quotePrefix="0" xfId="0"/>
    <xf numFmtId="10" fontId="0" fillId="2" borderId="1" pivotButton="0" quotePrefix="0" xfId="0"/>
    <xf numFmtId="1" fontId="0" fillId="2" borderId="1" pivotButton="0" quotePrefix="0" xfId="0"/>
    <xf numFmtId="0" fontId="1" fillId="3" borderId="1" pivotButton="0" quotePrefix="0" xfId="0"/>
    <xf numFmtId="0" fontId="0" fillId="3" borderId="1" pivotButton="0" quotePrefix="0" xfId="0"/>
    <xf numFmtId="0" fontId="1" fillId="0" borderId="1" pivotButton="0" quotePrefix="0" xfId="0"/>
    <xf numFmtId="164" fontId="0" fillId="4" borderId="1" pivotButton="0" quotePrefix="0" xfId="0"/>
    <xf numFmtId="164" fontId="0" fillId="3" borderId="1" pivotButton="0" quotePrefix="0" xfId="0"/>
    <xf numFmtId="10" fontId="0" fillId="3" borderId="1" pivotButton="0" quotePrefix="0" xfId="0"/>
    <xf numFmtId="0" fontId="2" fillId="0" borderId="0" applyAlignment="1" pivotButton="0" quotePrefix="0" xfId="0">
      <alignment horizontal="center" vertical="center"/>
    </xf>
    <xf numFmtId="0" fontId="3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</cols>
  <sheetData>
    <row r="1">
      <c r="A1" s="1" t="inlineStr">
        <is>
          <t>Valor Investido (R$)</t>
        </is>
      </c>
      <c r="B1" s="2" t="n">
        <v>100000</v>
      </c>
    </row>
    <row r="2">
      <c r="A2" s="1" t="inlineStr">
        <is>
          <t>Taxa CDI Anual (%)</t>
        </is>
      </c>
      <c r="B2" s="3" t="n">
        <v>14.9</v>
      </c>
    </row>
    <row r="3">
      <c r="A3" s="1" t="inlineStr">
        <is>
          <t>% do CDI Oferecido</t>
        </is>
      </c>
      <c r="B3" s="3" t="n">
        <v>120</v>
      </c>
    </row>
    <row r="4">
      <c r="A4" s="1" t="inlineStr">
        <is>
          <t>Prazo (dias)</t>
        </is>
      </c>
      <c r="B4" s="4" t="n">
        <v>365</v>
      </c>
    </row>
    <row r="6">
      <c r="A6" s="5" t="inlineStr">
        <is>
          <t>RESULTADOS</t>
        </is>
      </c>
      <c r="B6" s="6" t="n"/>
    </row>
    <row r="7">
      <c r="A7" s="7" t="inlineStr">
        <is>
          <t>Rendimento Bruto (R$)</t>
        </is>
      </c>
      <c r="B7" s="8">
        <f>B1*(B2/100)*(B3/100)</f>
        <v/>
      </c>
    </row>
    <row r="8">
      <c r="A8" s="7" t="inlineStr">
        <is>
          <t>IOF (R$)</t>
        </is>
      </c>
      <c r="B8" s="8">
        <f>IF(B4&lt;30, B7*(1 - (0.96 - 0.032*(B4-1))), 0)</f>
        <v/>
      </c>
    </row>
    <row r="9">
      <c r="A9" s="7" t="inlineStr">
        <is>
          <t>IR (R$)</t>
        </is>
      </c>
      <c r="B9" s="8">
        <f>B7*(IF(B4&lt;=180, 0.225, IF(B4&lt;=360, 0.2, IF(B4&lt;=720, 0.175, 0.15))))</f>
        <v/>
      </c>
    </row>
    <row r="10">
      <c r="A10" s="7" t="inlineStr">
        <is>
          <t>Rendimento Líquido (R$)</t>
        </is>
      </c>
      <c r="B10" s="9">
        <f>B7 - B8 - B9</f>
        <v/>
      </c>
    </row>
    <row r="11">
      <c r="A11" s="7" t="inlineStr">
        <is>
          <t>Valor Total Líquido (R$)</t>
        </is>
      </c>
      <c r="B11" s="9">
        <f>B1 + B10</f>
        <v/>
      </c>
    </row>
    <row r="12">
      <c r="A12" s="7" t="inlineStr">
        <is>
          <t>Rendimento Líquido Anual (%)</t>
        </is>
      </c>
      <c r="B12" s="10">
        <f>B10/B1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>
      <c r="A1" s="11" t="inlineStr">
        <is>
          <t>Instruções de Uso da Calculadora de CDB 2025</t>
        </is>
      </c>
    </row>
    <row r="2"/>
    <row r="4">
      <c r="A4" s="12" t="inlineStr">
        <is>
          <t xml:space="preserve">
    Esta planilha foi desenvolvida para calcular o rendimento líquido de um Certificado de Depósito Bancário (CDB), considerando o Imposto sobre Operações Financeiras (IOF) e a tabela regressiva do Imposto de Renda (IR).
    **Cores e Formatação:**
    - Células com fundo **Amarelo Claro (FFF2CC)**: Campos de **INPUT** (onde você deve digitar os valores).
    - Células com fundo **Verde Claro (D9EAD3)**: Campos de **OUTPUT** (cálculos automáticos).
    - Células com fundo **Azul Claro (B4C6E7)**: Linha de **RESULTADOS** (destaque).
    - Células com texto em **Negrito**: Resultados ou títulos importantes.
    **Aba: CDB 2025 – Calculadora**
    **1. Preenchimento dos Campos de Entrada (Amarelo):**
    - **Valor Investido (R$):** O valor inicial que você aplicará no CDB.
    - **Taxa CDI Anual (%):** A taxa anual do CDI. O valor de 14,90% é um exemplo, mas você deve atualizá-lo para o valor mais recente ou projetado.
    - **% do CDI Oferecido:** A porcentagem do CDI que o seu CDB está pagando (ex: 120 para 120% do CDI).
    - **Prazo (dias):** O tempo que o dinheiro ficará investido. **Crucial para o cálculo do IOF e do IR.**
    **2. Cálculos Automáticos (Verde):**
    - **Rendimento Bruto (R$):** O lucro total antes da dedução de impostos.
    - **IOF (R$):** O Imposto sobre Operações Financeiras. É cobrado apenas se o resgate ocorrer antes de 30 dias. A fórmula aplica a alíquota regressiva (de 96% no dia 1 até 0% no dia 30).
    - **IR (R$):** O Imposto de Renda. A fórmula aplica a tabela regressiva do IR, baseada no **Prazo (em dias)**:
        - Até 180 dias: 22,5%
        - De 181 a 360 dias: 20%
        - De 361 a 720 dias: 17,5%
        - Acima de 720 dias: 15%
    - **Rendimento Líquido (R$):** O lucro após a dedução do IOF e do IR.
    - **Valor Total Líquido (R$):** O valor total que você resgatará (Valor Investido + Rendimento Líquido).
    - **Rendimento Líquido Anual (%):** A taxa de rendimento real anualizada após todos os descontos.
    **Recomendação:**
    - Não altere as células de cálculo (cor Verde) para não comprometer as fórmulas.
    - Salve uma cópia da planilha antes de preencher, se desejar manter o modelo original.
    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2025-11-08T00:05:56Z</dcterms:created>
  <dcterms:modified xmlns:dcterms="http://purl.org/dc/terms/" xmlns:xsi="http://www.w3.org/2001/XMLSchema-instance" xsi:type="dcterms:W3CDTF">2025-11-08T00:05:56Z</dcterms:modified>
</cp:coreProperties>
</file>