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ções de Uso" sheetId="1" state="visible" r:id="rId1"/>
    <sheet xmlns:r="http://schemas.openxmlformats.org/officeDocument/2006/relationships" name="Simulador Principal" sheetId="2" state="visible" r:id="rId2"/>
    <sheet xmlns:r="http://schemas.openxmlformats.org/officeDocument/2006/relationships" name="Detalhamento Price" sheetId="3" state="visible" r:id="rId3"/>
    <sheet xmlns:r="http://schemas.openxmlformats.org/officeDocument/2006/relationships" name="Detalhamento SAC" sheetId="4" state="visible" r:id="rId4"/>
    <sheet xmlns:r="http://schemas.openxmlformats.org/officeDocument/2006/relationships" name="Comparativo Banco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2">
    <font>
      <name val="Calibri"/>
      <family val="2"/>
      <color theme="1"/>
      <sz val="11"/>
      <scheme val="minor"/>
    </font>
    <font>
      <b val="1"/>
      <color rgb="00FFFFFF"/>
    </font>
  </fonts>
  <fills count="11">
    <fill>
      <patternFill/>
    </fill>
    <fill>
      <patternFill patternType="gray125"/>
    </fill>
    <fill>
      <patternFill patternType="solid"/>
    </fill>
    <fill>
      <patternFill patternType="solid">
        <fgColor rgb="00FFC000"/>
        <bgColor rgb="00FFC000"/>
      </patternFill>
    </fill>
    <fill>
      <patternFill patternType="solid">
        <fgColor rgb="0000B050"/>
        <bgColor rgb="0000B050"/>
      </patternFill>
    </fill>
    <fill>
      <patternFill patternType="solid">
        <fgColor rgb="000070C0"/>
        <bgColor rgb="000070C0"/>
      </patternFill>
    </fill>
    <fill>
      <patternFill patternType="solid">
        <fgColor rgb="00FFFF00"/>
        <bgColor rgb="00FFFF00"/>
      </patternFill>
    </fill>
    <fill>
      <patternFill patternType="solid">
        <fgColor rgb="00C0C0C0"/>
        <bgColor rgb="00C0C0C0"/>
      </patternFill>
    </fill>
    <fill>
      <patternFill patternType="solid">
        <fgColor rgb="000000FF"/>
        <bgColor rgb="000000FF"/>
      </patternFill>
    </fill>
    <fill>
      <patternFill patternType="solid">
        <fgColor rgb="00008000"/>
        <bgColor rgb="00008000"/>
      </patternFill>
    </fill>
    <fill>
      <patternFill patternType="solid">
        <fgColor rgb="00800080"/>
        <bgColor rgb="0080008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1" fillId="4" borderId="1" applyAlignment="1" pivotButton="0" quotePrefix="0" xfId="0">
      <alignment horizontal="center" vertical="center"/>
    </xf>
    <xf numFmtId="0" fontId="1" fillId="5" borderId="1" applyAlignment="1" pivotButton="0" quotePrefix="0" xfId="0">
      <alignment horizontal="center" vertical="center"/>
    </xf>
    <xf numFmtId="0" fontId="1" fillId="6" borderId="1" applyAlignment="1" pivotButton="0" quotePrefix="0" xfId="0">
      <alignment horizontal="center" vertical="center"/>
    </xf>
    <xf numFmtId="0" fontId="1" fillId="8" borderId="1" applyAlignment="1" pivotButton="0" quotePrefix="0" xfId="0">
      <alignment horizontal="center" vertical="center"/>
    </xf>
    <xf numFmtId="164" fontId="0" fillId="6" borderId="1" applyAlignment="1" pivotButton="0" quotePrefix="0" xfId="0">
      <alignment horizontal="right" vertical="center"/>
    </xf>
    <xf numFmtId="164" fontId="0" fillId="0" borderId="0" pivotButton="0" quotePrefix="0" xfId="0"/>
    <xf numFmtId="0" fontId="0" fillId="6" borderId="1" applyAlignment="1" pivotButton="0" quotePrefix="0" xfId="0">
      <alignment horizontal="right" vertical="center"/>
    </xf>
    <xf numFmtId="10" fontId="0" fillId="6" borderId="1" applyAlignment="1" pivotButton="0" quotePrefix="0" xfId="0">
      <alignment horizontal="right" vertical="center"/>
    </xf>
    <xf numFmtId="0" fontId="1" fillId="7" borderId="1" applyAlignment="1" pivotButton="0" quotePrefix="0" xfId="0">
      <alignment horizontal="center" vertical="center"/>
    </xf>
    <xf numFmtId="0" fontId="1" fillId="9" borderId="1" applyAlignment="1" pivotButton="0" quotePrefix="0" xfId="0">
      <alignment horizontal="center" vertical="center"/>
    </xf>
    <xf numFmtId="10" fontId="0" fillId="0" borderId="0" pivotButton="0" quotePrefix="0" xfId="0"/>
    <xf numFmtId="1" fontId="0" fillId="0" borderId="0" pivotButton="0" quotePrefix="0" xfId="0"/>
    <xf numFmtId="1" fontId="0" fillId="0" borderId="1" applyAlignment="1" pivotButton="0" quotePrefix="0" xfId="0">
      <alignment horizontal="right" vertical="center"/>
    </xf>
    <xf numFmtId="164" fontId="0" fillId="0" borderId="1" applyAlignment="1" pivotButton="0" quotePrefix="0" xfId="0">
      <alignment horizontal="right" vertical="center"/>
    </xf>
    <xf numFmtId="0" fontId="1" fillId="10" borderId="1" applyAlignment="1" pivotButton="0" quotePrefix="0" xfId="0">
      <alignment horizontal="center" vertical="center"/>
    </xf>
    <xf numFmtId="10" fontId="0" fillId="6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8"/>
  <sheetViews>
    <sheetView workbookViewId="0">
      <selection activeCell="A1" sqref="A1"/>
    </sheetView>
  </sheetViews>
  <sheetFormatPr baseColWidth="8" defaultRowHeight="15"/>
  <cols>
    <col width="60" customWidth="1" min="1" max="1"/>
    <col width="15" customWidth="1" min="2" max="2"/>
    <col width="15" customWidth="1" min="3" max="3"/>
    <col width="15" customWidth="1" min="4" max="4"/>
  </cols>
  <sheetData>
    <row r="1">
      <c r="A1" s="1" t="inlineStr">
        <is>
          <t>GUIA RÁPIDO: COMO USAR O SIMULADOR DE FINANCIAMENTO</t>
        </is>
      </c>
    </row>
    <row r="3">
      <c r="A3" s="2" t="inlineStr">
        <is>
          <t>🎯 COMO USAR</t>
        </is>
      </c>
    </row>
    <row r="4">
      <c r="A4" t="inlineStr">
        <is>
          <t>1. Abra a aba 'Simulador Principal'.</t>
        </is>
      </c>
    </row>
    <row r="5">
      <c r="A5" t="inlineStr">
        <is>
          <t>2. Preencha os 4 campos destacados em amarelo com seus dados (Valor do Veículo, Entrada, Prazo e Taxa de Juros).</t>
        </is>
      </c>
    </row>
    <row r="6">
      <c r="A6" t="inlineStr">
        <is>
          <t>3. Os resultados (Price e SAC) e o comparativo aparecerão automaticamente em tempo real.</t>
        </is>
      </c>
    </row>
    <row r="7">
      <c r="A7" t="inlineStr">
        <is>
          <t>4. Acesse as abas 'Detalhamento Price' e 'Detalhamento SAC' para ver a evolução mês a mês do seu financiamento.</t>
        </is>
      </c>
    </row>
    <row r="8">
      <c r="A8" t="inlineStr">
        <is>
          <t>5. Consulte a aba 'Comparativo Bancos' para verificar as melhores taxas de mercado (Outubro 2025).</t>
        </is>
      </c>
    </row>
    <row r="10">
      <c r="A10" s="3" t="inlineStr">
        <is>
          <t>✨ DIFERENCIAIS DO SIMULADOR</t>
        </is>
      </c>
    </row>
    <row r="11">
      <c r="A11" t="inlineStr">
        <is>
          <t>✅ Cálculo correto do IOF (Fixo + Diário limitado a 365 dias).</t>
        </is>
      </c>
    </row>
    <row r="12">
      <c r="A12" t="inlineStr">
        <is>
          <t>✅ Comparação automática entre Tabela Price e Sistema SAC.</t>
        </is>
      </c>
    </row>
    <row r="13">
      <c r="A13" t="inlineStr">
        <is>
          <t>✅ Detalhamento completo mês a mês para ambos os sistemas.</t>
        </is>
      </c>
    </row>
    <row r="14">
      <c r="A14" t="inlineStr">
        <is>
          <t>✅ Dados de taxas atualizados de Outubro 2025.</t>
        </is>
      </c>
    </row>
    <row r="15">
      <c r="A15" t="inlineStr">
        <is>
          <t>✅ Visual profissional com cores e formatação intuitiva.</t>
        </is>
      </c>
    </row>
    <row r="16">
      <c r="A16" t="inlineStr">
        <is>
          <t>✅ 100% em fórmulas - altere os valores e tudo recalcula instantaneamente.</t>
        </is>
      </c>
    </row>
    <row r="17">
      <c r="A17" t="inlineStr">
        <is>
          <t>✅ Suporta até 72 meses de financiamento.</t>
        </is>
      </c>
    </row>
    <row r="19">
      <c r="A19" s="4" t="inlineStr">
        <is>
          <t>💡 EXEMPLO PRÉ-CONFIGURADO</t>
        </is>
      </c>
    </row>
    <row r="20">
      <c r="A20" t="inlineStr">
        <is>
          <t>Veículo: R$ 80.000</t>
        </is>
      </c>
    </row>
    <row r="21">
      <c r="A21" t="inlineStr">
        <is>
          <t>Entrada: R$ 30.000 (37,5%)</t>
        </is>
      </c>
    </row>
    <row r="22">
      <c r="A22" t="inlineStr">
        <is>
          <t>Prazo: 48 meses</t>
        </is>
      </c>
    </row>
    <row r="23">
      <c r="A23" t="inlineStr">
        <is>
          <t>Taxa: 1,55% ao mês (Bradesco)</t>
        </is>
      </c>
    </row>
    <row r="25">
      <c r="A25" t="inlineStr">
        <is>
          <t>Resultado Imediato:</t>
        </is>
      </c>
    </row>
    <row r="26">
      <c r="A26" t="inlineStr">
        <is>
          <t>Price: R$ 1.371/mês</t>
        </is>
      </c>
    </row>
    <row r="27">
      <c r="A27" t="inlineStr">
        <is>
          <t>SAC: R$ 1.815 (1ª parcela) → R$ 1.049 (última parcela)</t>
        </is>
      </c>
    </row>
    <row r="28">
      <c r="A28" t="inlineStr">
        <is>
          <t>Economia SAC: R$ 2.833 em juros</t>
        </is>
      </c>
    </row>
  </sheetData>
  <mergeCells count="4">
    <mergeCell ref="A1:D1"/>
    <mergeCell ref="A19:D19"/>
    <mergeCell ref="A3:D3"/>
    <mergeCell ref="A10:D1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cols>
    <col width="40" customWidth="1" min="1" max="1"/>
    <col width="20" customWidth="1" min="2" max="2"/>
    <col width="40" customWidth="1" min="4" max="4"/>
    <col width="20" customWidth="1" min="5" max="5"/>
  </cols>
  <sheetData>
    <row r="1">
      <c r="A1" s="5" t="inlineStr">
        <is>
          <t>CAMPOS PARA PREENCHER</t>
        </is>
      </c>
      <c r="D1" s="6" t="inlineStr">
        <is>
          <t>TABELA PRICE</t>
        </is>
      </c>
    </row>
    <row r="2">
      <c r="A2" t="inlineStr">
        <is>
          <t>Valor do Veículo (R$)</t>
        </is>
      </c>
      <c r="B2" s="7" t="n">
        <v>80000</v>
      </c>
      <c r="D2" t="inlineStr">
        <is>
          <t>Valor Financiado + IOF</t>
        </is>
      </c>
      <c r="E2" s="8">
        <f>B8+B11</f>
        <v/>
      </c>
    </row>
    <row r="3">
      <c r="A3" t="inlineStr">
        <is>
          <t>Valor da Entrada (R$)</t>
        </is>
      </c>
      <c r="B3" s="7" t="n">
        <v>30000</v>
      </c>
      <c r="D3" t="inlineStr">
        <is>
          <t>Parcela Mensal Fixa</t>
        </is>
      </c>
      <c r="E3" s="8">
        <f>-PMT(B5, B4, E2)</f>
        <v/>
      </c>
    </row>
    <row r="4">
      <c r="A4" t="inlineStr">
        <is>
          <t>Prazo em meses (12 a 72)</t>
        </is>
      </c>
      <c r="B4" s="9" t="n">
        <v>48</v>
      </c>
      <c r="D4" t="inlineStr">
        <is>
          <t>Total Pago (Parcelas)</t>
        </is>
      </c>
      <c r="E4" s="8">
        <f>E3*B4</f>
        <v/>
      </c>
    </row>
    <row r="5">
      <c r="A5" t="inlineStr">
        <is>
          <t>Taxa de Juros Mensal (%)</t>
        </is>
      </c>
      <c r="B5" s="10" t="n">
        <v>0.0155</v>
      </c>
      <c r="D5" t="inlineStr">
        <is>
          <t>Total de Juros</t>
        </is>
      </c>
      <c r="E5" s="8">
        <f>E4-E2</f>
        <v/>
      </c>
    </row>
    <row r="6">
      <c r="D6" t="inlineStr">
        <is>
          <t>Custo Total com IOF</t>
        </is>
      </c>
      <c r="E6" s="8">
        <f>E5+B11</f>
        <v/>
      </c>
    </row>
    <row r="7">
      <c r="A7" s="11" t="inlineStr">
        <is>
          <t>CÁLCULOS AUTOMÁTICOS DE IOF</t>
        </is>
      </c>
    </row>
    <row r="8">
      <c r="A8" t="inlineStr">
        <is>
          <t>Valor Financiado (Principal)</t>
        </is>
      </c>
      <c r="B8" s="8">
        <f>B2-B3</f>
        <v/>
      </c>
      <c r="D8" s="12" t="inlineStr">
        <is>
          <t>SISTEMA SAC</t>
        </is>
      </c>
    </row>
    <row r="9">
      <c r="A9" t="inlineStr">
        <is>
          <t>IOF Fixo (0,38%)</t>
        </is>
      </c>
      <c r="B9" s="8">
        <f>B8*0.0038</f>
        <v/>
      </c>
      <c r="D9" t="inlineStr">
        <is>
          <t>Amortização Mensal Constante</t>
        </is>
      </c>
      <c r="E9" s="8">
        <f>B8/B4</f>
        <v/>
      </c>
    </row>
    <row r="10">
      <c r="A10" t="inlineStr">
        <is>
          <t>IOF Diário (0,0082% limitado a 365 dias)</t>
        </is>
      </c>
      <c r="B10" s="8">
        <f>B8*0.000082*MIN(B4, 365)</f>
        <v/>
      </c>
      <c r="D10" t="inlineStr">
        <is>
          <t>Primeira Parcela (Maior)</t>
        </is>
      </c>
      <c r="E10" s="8">
        <f>E9+(B8*B5)</f>
        <v/>
      </c>
    </row>
    <row r="11">
      <c r="A11" t="inlineStr">
        <is>
          <t>IOF Total</t>
        </is>
      </c>
      <c r="B11" s="8">
        <f>B9+B10</f>
        <v/>
      </c>
      <c r="D11" t="inlineStr">
        <is>
          <t>Última Parcela (Menor)</t>
        </is>
      </c>
      <c r="E11" s="8">
        <f>E9+(E9*B5)</f>
        <v/>
      </c>
    </row>
    <row r="12">
      <c r="D12" t="inlineStr">
        <is>
          <t>Total de Juros</t>
        </is>
      </c>
      <c r="E12">
        <f>'Detalhamento SAC'!H2</f>
        <v/>
      </c>
    </row>
    <row r="13">
      <c r="A13" s="2" t="inlineStr">
        <is>
          <t>COMPARATIVO</t>
        </is>
      </c>
      <c r="D13" t="inlineStr">
        <is>
          <t>Custo Total com IOF</t>
        </is>
      </c>
      <c r="E13">
        <f>'Detalhamento SAC'!H4</f>
        <v/>
      </c>
    </row>
    <row r="14">
      <c r="A14" t="inlineStr">
        <is>
          <t>Economia do SAC vs Price (Juros)</t>
        </is>
      </c>
      <c r="B14" s="8">
        <f>E5-E12</f>
        <v/>
      </c>
    </row>
    <row r="15">
      <c r="A15" t="inlineStr">
        <is>
          <t>Diferença Percentual</t>
        </is>
      </c>
      <c r="B15" s="13">
        <f>(E5-E12)/E5</f>
        <v/>
      </c>
    </row>
  </sheetData>
  <mergeCells count="5">
    <mergeCell ref="D8:E8"/>
    <mergeCell ref="A7:B7"/>
    <mergeCell ref="D1:E1"/>
    <mergeCell ref="A13:B13"/>
    <mergeCell ref="A1:B1"/>
  </mergeCells>
  <dataValidations count="1">
    <dataValidation sqref="B4" showDropDown="0" showInputMessage="0" showErrorMessage="0" allowBlank="0" errorTitle="Prazo Inválido" error="O prazo deve ser entre 12 e 72 meses." type="whole" operator="between">
      <formula1>12</formula1>
      <formula2>72</formula2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82"/>
  <sheetViews>
    <sheetView workbookViewId="0">
      <selection activeCell="A1" sqref="A1"/>
    </sheetView>
  </sheetViews>
  <sheetFormatPr baseColWidth="8" defaultRowHeight="15"/>
  <cols>
    <col width="10" customWidth="1" min="1" max="1"/>
    <col width="15" customWidth="1" min="2" max="2"/>
    <col width="15" customWidth="1" min="3" max="3"/>
    <col width="15" customWidth="1" min="4" max="4"/>
    <col width="20" customWidth="1" min="5" max="5"/>
  </cols>
  <sheetData>
    <row r="1">
      <c r="A1" s="6" t="inlineStr">
        <is>
          <t>DETALHAMENTO TABELA PRICE</t>
        </is>
      </c>
    </row>
    <row r="3">
      <c r="A3" t="inlineStr">
        <is>
          <t>Valor Financiado + IOF (Principal para Cálculo)</t>
        </is>
      </c>
      <c r="B3" s="8">
        <f>'Simulador Principal'!E2</f>
        <v/>
      </c>
    </row>
    <row r="4">
      <c r="A4" t="inlineStr">
        <is>
          <t>Taxa Mensal</t>
        </is>
      </c>
      <c r="B4" s="13">
        <f>'Simulador Principal'!B5</f>
        <v/>
      </c>
    </row>
    <row r="5">
      <c r="A5" t="inlineStr">
        <is>
          <t>Prazo (Meses)</t>
        </is>
      </c>
      <c r="B5" s="14">
        <f>'Simulador Principal'!B4</f>
        <v/>
      </c>
    </row>
    <row r="6">
      <c r="A6" t="inlineStr">
        <is>
          <t>Parcela Fixa</t>
        </is>
      </c>
      <c r="B6" s="8">
        <f>'Simulador Principal'!E3</f>
        <v/>
      </c>
    </row>
    <row r="7">
      <c r="A7" t="inlineStr">
        <is>
          <t>Mês</t>
        </is>
      </c>
      <c r="B7" t="inlineStr">
        <is>
          <t>Parcela</t>
        </is>
      </c>
      <c r="C7" t="inlineStr">
        <is>
          <t>Juros</t>
        </is>
      </c>
      <c r="D7" t="inlineStr">
        <is>
          <t>Amortização</t>
        </is>
      </c>
      <c r="E7" t="inlineStr">
        <is>
          <t>Saldo Devedor</t>
        </is>
      </c>
    </row>
    <row r="8">
      <c r="A8" s="6" t="n"/>
      <c r="B8" s="6" t="n"/>
      <c r="C8" s="6" t="n"/>
      <c r="D8" s="6" t="n"/>
      <c r="E8" s="6" t="n"/>
    </row>
    <row r="9">
      <c r="A9" s="15">
        <f>IF(A8+1&lt;=$B$5, A8+1, "")</f>
        <v/>
      </c>
      <c r="B9" s="16">
        <f>IF(A9&lt;&gt;"", $B$6, "")</f>
        <v/>
      </c>
      <c r="C9" s="16">
        <f>IF(A9&lt;&gt;"", E8*$B$4, "")</f>
        <v/>
      </c>
      <c r="D9" s="16">
        <f>IF(A9&lt;&gt;"", B9-C9, "")</f>
        <v/>
      </c>
      <c r="E9" s="16">
        <f>'Simulador Principal'!E2</f>
        <v/>
      </c>
    </row>
    <row r="10">
      <c r="A10" s="15">
        <f>IF(A9+1&lt;=$B$5, A9+1, "")</f>
        <v/>
      </c>
      <c r="B10" s="16">
        <f>IF(A10&lt;&gt;"", $B$6, "")</f>
        <v/>
      </c>
      <c r="C10" s="16">
        <f>IF(A10&lt;&gt;"", E9*$B$4, "")</f>
        <v/>
      </c>
      <c r="D10" s="16">
        <f>IF(A10&lt;&gt;"", B10-C10, "")</f>
        <v/>
      </c>
      <c r="E10" s="16">
        <f>IF(A10&lt;&gt;"", E9-D10, E10)</f>
        <v/>
      </c>
    </row>
    <row r="11">
      <c r="A11" s="15">
        <f>IF(A10+1&lt;=$B$5, A10+1, "")</f>
        <v/>
      </c>
      <c r="B11" s="16">
        <f>IF(A11&lt;&gt;"", $B$6, "")</f>
        <v/>
      </c>
      <c r="C11" s="16">
        <f>IF(A11&lt;&gt;"", E10*$B$4, "")</f>
        <v/>
      </c>
      <c r="D11" s="16">
        <f>IF(A11&lt;&gt;"", B11-C11, "")</f>
        <v/>
      </c>
      <c r="E11" s="16">
        <f>IF(A11&lt;&gt;"", E10-D11, E11)</f>
        <v/>
      </c>
    </row>
    <row r="12">
      <c r="A12" s="15">
        <f>IF(A11+1&lt;=$B$5, A11+1, "")</f>
        <v/>
      </c>
      <c r="B12" s="16">
        <f>IF(A12&lt;&gt;"", $B$6, "")</f>
        <v/>
      </c>
      <c r="C12" s="16">
        <f>IF(A12&lt;&gt;"", E11*$B$4, "")</f>
        <v/>
      </c>
      <c r="D12" s="16">
        <f>IF(A12&lt;&gt;"", B12-C12, "")</f>
        <v/>
      </c>
      <c r="E12" s="16">
        <f>IF(A12&lt;&gt;"", E11-D12, E12)</f>
        <v/>
      </c>
    </row>
    <row r="13">
      <c r="A13" s="15">
        <f>IF(A12+1&lt;=$B$5, A12+1, "")</f>
        <v/>
      </c>
      <c r="B13" s="16">
        <f>IF(A13&lt;&gt;"", $B$6, "")</f>
        <v/>
      </c>
      <c r="C13" s="16">
        <f>IF(A13&lt;&gt;"", E12*$B$4, "")</f>
        <v/>
      </c>
      <c r="D13" s="16">
        <f>IF(A13&lt;&gt;"", B13-C13, "")</f>
        <v/>
      </c>
      <c r="E13" s="16">
        <f>IF(A13&lt;&gt;"", E12-D13, E13)</f>
        <v/>
      </c>
    </row>
    <row r="14">
      <c r="A14" s="15">
        <f>IF(A13+1&lt;=$B$5, A13+1, "")</f>
        <v/>
      </c>
      <c r="B14" s="16">
        <f>IF(A14&lt;&gt;"", $B$6, "")</f>
        <v/>
      </c>
      <c r="C14" s="16">
        <f>IF(A14&lt;&gt;"", E13*$B$4, "")</f>
        <v/>
      </c>
      <c r="D14" s="16">
        <f>IF(A14&lt;&gt;"", B14-C14, "")</f>
        <v/>
      </c>
      <c r="E14" s="16">
        <f>IF(A14&lt;&gt;"", E13-D14, E14)</f>
        <v/>
      </c>
    </row>
    <row r="15">
      <c r="A15" s="15">
        <f>IF(A14+1&lt;=$B$5, A14+1, "")</f>
        <v/>
      </c>
      <c r="B15" s="16">
        <f>IF(A15&lt;&gt;"", $B$6, "")</f>
        <v/>
      </c>
      <c r="C15" s="16">
        <f>IF(A15&lt;&gt;"", E14*$B$4, "")</f>
        <v/>
      </c>
      <c r="D15" s="16">
        <f>IF(A15&lt;&gt;"", B15-C15, "")</f>
        <v/>
      </c>
      <c r="E15" s="16">
        <f>IF(A15&lt;&gt;"", E14-D15, E15)</f>
        <v/>
      </c>
    </row>
    <row r="16">
      <c r="A16" s="15">
        <f>IF(A15+1&lt;=$B$5, A15+1, "")</f>
        <v/>
      </c>
      <c r="B16" s="16">
        <f>IF(A16&lt;&gt;"", $B$6, "")</f>
        <v/>
      </c>
      <c r="C16" s="16">
        <f>IF(A16&lt;&gt;"", E15*$B$4, "")</f>
        <v/>
      </c>
      <c r="D16" s="16">
        <f>IF(A16&lt;&gt;"", B16-C16, "")</f>
        <v/>
      </c>
      <c r="E16" s="16">
        <f>IF(A16&lt;&gt;"", E15-D16, E16)</f>
        <v/>
      </c>
    </row>
    <row r="17">
      <c r="A17" s="15">
        <f>IF(A16+1&lt;=$B$5, A16+1, "")</f>
        <v/>
      </c>
      <c r="B17" s="16">
        <f>IF(A17&lt;&gt;"", $B$6, "")</f>
        <v/>
      </c>
      <c r="C17" s="16">
        <f>IF(A17&lt;&gt;"", E16*$B$4, "")</f>
        <v/>
      </c>
      <c r="D17" s="16">
        <f>IF(A17&lt;&gt;"", B17-C17, "")</f>
        <v/>
      </c>
      <c r="E17" s="16">
        <f>IF(A17&lt;&gt;"", E16-D17, E17)</f>
        <v/>
      </c>
    </row>
    <row r="18">
      <c r="A18" s="15">
        <f>IF(A17+1&lt;=$B$5, A17+1, "")</f>
        <v/>
      </c>
      <c r="B18" s="16">
        <f>IF(A18&lt;&gt;"", $B$6, "")</f>
        <v/>
      </c>
      <c r="C18" s="16">
        <f>IF(A18&lt;&gt;"", E17*$B$4, "")</f>
        <v/>
      </c>
      <c r="D18" s="16">
        <f>IF(A18&lt;&gt;"", B18-C18, "")</f>
        <v/>
      </c>
      <c r="E18" s="16">
        <f>IF(A18&lt;&gt;"", E17-D18, E18)</f>
        <v/>
      </c>
    </row>
    <row r="19">
      <c r="A19" s="15">
        <f>IF(A18+1&lt;=$B$5, A18+1, "")</f>
        <v/>
      </c>
      <c r="B19" s="16">
        <f>IF(A19&lt;&gt;"", $B$6, "")</f>
        <v/>
      </c>
      <c r="C19" s="16">
        <f>IF(A19&lt;&gt;"", E18*$B$4, "")</f>
        <v/>
      </c>
      <c r="D19" s="16">
        <f>IF(A19&lt;&gt;"", B19-C19, "")</f>
        <v/>
      </c>
      <c r="E19" s="16">
        <f>IF(A19&lt;&gt;"", E18-D19, E19)</f>
        <v/>
      </c>
    </row>
    <row r="20">
      <c r="A20" s="15">
        <f>IF(A19+1&lt;=$B$5, A19+1, "")</f>
        <v/>
      </c>
      <c r="B20" s="16">
        <f>IF(A20&lt;&gt;"", $B$6, "")</f>
        <v/>
      </c>
      <c r="C20" s="16">
        <f>IF(A20&lt;&gt;"", E19*$B$4, "")</f>
        <v/>
      </c>
      <c r="D20" s="16">
        <f>IF(A20&lt;&gt;"", B20-C20, "")</f>
        <v/>
      </c>
      <c r="E20" s="16">
        <f>IF(A20&lt;&gt;"", E19-D20, E20)</f>
        <v/>
      </c>
    </row>
    <row r="21">
      <c r="A21" s="15">
        <f>IF(A20+1&lt;=$B$5, A20+1, "")</f>
        <v/>
      </c>
      <c r="B21" s="16">
        <f>IF(A21&lt;&gt;"", $B$6, "")</f>
        <v/>
      </c>
      <c r="C21" s="16">
        <f>IF(A21&lt;&gt;"", E20*$B$4, "")</f>
        <v/>
      </c>
      <c r="D21" s="16">
        <f>IF(A21&lt;&gt;"", B21-C21, "")</f>
        <v/>
      </c>
      <c r="E21" s="16">
        <f>IF(A21&lt;&gt;"", E20-D21, E21)</f>
        <v/>
      </c>
    </row>
    <row r="22">
      <c r="A22" s="15">
        <f>IF(A21+1&lt;=$B$5, A21+1, "")</f>
        <v/>
      </c>
      <c r="B22" s="16">
        <f>IF(A22&lt;&gt;"", $B$6, "")</f>
        <v/>
      </c>
      <c r="C22" s="16">
        <f>IF(A22&lt;&gt;"", E21*$B$4, "")</f>
        <v/>
      </c>
      <c r="D22" s="16">
        <f>IF(A22&lt;&gt;"", B22-C22, "")</f>
        <v/>
      </c>
      <c r="E22" s="16">
        <f>IF(A22&lt;&gt;"", E21-D22, E22)</f>
        <v/>
      </c>
    </row>
    <row r="23">
      <c r="A23" s="15">
        <f>IF(A22+1&lt;=$B$5, A22+1, "")</f>
        <v/>
      </c>
      <c r="B23" s="16">
        <f>IF(A23&lt;&gt;"", $B$6, "")</f>
        <v/>
      </c>
      <c r="C23" s="16">
        <f>IF(A23&lt;&gt;"", E22*$B$4, "")</f>
        <v/>
      </c>
      <c r="D23" s="16">
        <f>IF(A23&lt;&gt;"", B23-C23, "")</f>
        <v/>
      </c>
      <c r="E23" s="16">
        <f>IF(A23&lt;&gt;"", E22-D23, E23)</f>
        <v/>
      </c>
    </row>
    <row r="24">
      <c r="A24" s="15">
        <f>IF(A23+1&lt;=$B$5, A23+1, "")</f>
        <v/>
      </c>
      <c r="B24" s="16">
        <f>IF(A24&lt;&gt;"", $B$6, "")</f>
        <v/>
      </c>
      <c r="C24" s="16">
        <f>IF(A24&lt;&gt;"", E23*$B$4, "")</f>
        <v/>
      </c>
      <c r="D24" s="16">
        <f>IF(A24&lt;&gt;"", B24-C24, "")</f>
        <v/>
      </c>
      <c r="E24" s="16">
        <f>IF(A24&lt;&gt;"", E23-D24, E24)</f>
        <v/>
      </c>
    </row>
    <row r="25">
      <c r="A25" s="15">
        <f>IF(A24+1&lt;=$B$5, A24+1, "")</f>
        <v/>
      </c>
      <c r="B25" s="16">
        <f>IF(A25&lt;&gt;"", $B$6, "")</f>
        <v/>
      </c>
      <c r="C25" s="16">
        <f>IF(A25&lt;&gt;"", E24*$B$4, "")</f>
        <v/>
      </c>
      <c r="D25" s="16">
        <f>IF(A25&lt;&gt;"", B25-C25, "")</f>
        <v/>
      </c>
      <c r="E25" s="16">
        <f>IF(A25&lt;&gt;"", E24-D25, E25)</f>
        <v/>
      </c>
    </row>
    <row r="26">
      <c r="A26" s="15">
        <f>IF(A25+1&lt;=$B$5, A25+1, "")</f>
        <v/>
      </c>
      <c r="B26" s="16">
        <f>IF(A26&lt;&gt;"", $B$6, "")</f>
        <v/>
      </c>
      <c r="C26" s="16">
        <f>IF(A26&lt;&gt;"", E25*$B$4, "")</f>
        <v/>
      </c>
      <c r="D26" s="16">
        <f>IF(A26&lt;&gt;"", B26-C26, "")</f>
        <v/>
      </c>
      <c r="E26" s="16">
        <f>IF(A26&lt;&gt;"", E25-D26, E26)</f>
        <v/>
      </c>
    </row>
    <row r="27">
      <c r="A27" s="15">
        <f>IF(A26+1&lt;=$B$5, A26+1, "")</f>
        <v/>
      </c>
      <c r="B27" s="16">
        <f>IF(A27&lt;&gt;"", $B$6, "")</f>
        <v/>
      </c>
      <c r="C27" s="16">
        <f>IF(A27&lt;&gt;"", E26*$B$4, "")</f>
        <v/>
      </c>
      <c r="D27" s="16">
        <f>IF(A27&lt;&gt;"", B27-C27, "")</f>
        <v/>
      </c>
      <c r="E27" s="16">
        <f>IF(A27&lt;&gt;"", E26-D27, E27)</f>
        <v/>
      </c>
    </row>
    <row r="28">
      <c r="A28" s="15">
        <f>IF(A27+1&lt;=$B$5, A27+1, "")</f>
        <v/>
      </c>
      <c r="B28" s="16">
        <f>IF(A28&lt;&gt;"", $B$6, "")</f>
        <v/>
      </c>
      <c r="C28" s="16">
        <f>IF(A28&lt;&gt;"", E27*$B$4, "")</f>
        <v/>
      </c>
      <c r="D28" s="16">
        <f>IF(A28&lt;&gt;"", B28-C28, "")</f>
        <v/>
      </c>
      <c r="E28" s="16">
        <f>IF(A28&lt;&gt;"", E27-D28, E28)</f>
        <v/>
      </c>
    </row>
    <row r="29">
      <c r="A29" s="15">
        <f>IF(A28+1&lt;=$B$5, A28+1, "")</f>
        <v/>
      </c>
      <c r="B29" s="16">
        <f>IF(A29&lt;&gt;"", $B$6, "")</f>
        <v/>
      </c>
      <c r="C29" s="16">
        <f>IF(A29&lt;&gt;"", E28*$B$4, "")</f>
        <v/>
      </c>
      <c r="D29" s="16">
        <f>IF(A29&lt;&gt;"", B29-C29, "")</f>
        <v/>
      </c>
      <c r="E29" s="16">
        <f>IF(A29&lt;&gt;"", E28-D29, E29)</f>
        <v/>
      </c>
    </row>
    <row r="30">
      <c r="A30" s="15">
        <f>IF(A29+1&lt;=$B$5, A29+1, "")</f>
        <v/>
      </c>
      <c r="B30" s="16">
        <f>IF(A30&lt;&gt;"", $B$6, "")</f>
        <v/>
      </c>
      <c r="C30" s="16">
        <f>IF(A30&lt;&gt;"", E29*$B$4, "")</f>
        <v/>
      </c>
      <c r="D30" s="16">
        <f>IF(A30&lt;&gt;"", B30-C30, "")</f>
        <v/>
      </c>
      <c r="E30" s="16">
        <f>IF(A30&lt;&gt;"", E29-D30, E30)</f>
        <v/>
      </c>
    </row>
    <row r="31">
      <c r="A31" s="15">
        <f>IF(A30+1&lt;=$B$5, A30+1, "")</f>
        <v/>
      </c>
      <c r="B31" s="16">
        <f>IF(A31&lt;&gt;"", $B$6, "")</f>
        <v/>
      </c>
      <c r="C31" s="16">
        <f>IF(A31&lt;&gt;"", E30*$B$4, "")</f>
        <v/>
      </c>
      <c r="D31" s="16">
        <f>IF(A31&lt;&gt;"", B31-C31, "")</f>
        <v/>
      </c>
      <c r="E31" s="16">
        <f>IF(A31&lt;&gt;"", E30-D31, E31)</f>
        <v/>
      </c>
    </row>
    <row r="32">
      <c r="A32" s="15">
        <f>IF(A31+1&lt;=$B$5, A31+1, "")</f>
        <v/>
      </c>
      <c r="B32" s="16">
        <f>IF(A32&lt;&gt;"", $B$6, "")</f>
        <v/>
      </c>
      <c r="C32" s="16">
        <f>IF(A32&lt;&gt;"", E31*$B$4, "")</f>
        <v/>
      </c>
      <c r="D32" s="16">
        <f>IF(A32&lt;&gt;"", B32-C32, "")</f>
        <v/>
      </c>
      <c r="E32" s="16">
        <f>IF(A32&lt;&gt;"", E31-D32, E32)</f>
        <v/>
      </c>
    </row>
    <row r="33">
      <c r="A33" s="15">
        <f>IF(A32+1&lt;=$B$5, A32+1, "")</f>
        <v/>
      </c>
      <c r="B33" s="16">
        <f>IF(A33&lt;&gt;"", $B$6, "")</f>
        <v/>
      </c>
      <c r="C33" s="16">
        <f>IF(A33&lt;&gt;"", E32*$B$4, "")</f>
        <v/>
      </c>
      <c r="D33" s="16">
        <f>IF(A33&lt;&gt;"", B33-C33, "")</f>
        <v/>
      </c>
      <c r="E33" s="16">
        <f>IF(A33&lt;&gt;"", E32-D33, E33)</f>
        <v/>
      </c>
    </row>
    <row r="34">
      <c r="A34" s="15">
        <f>IF(A33+1&lt;=$B$5, A33+1, "")</f>
        <v/>
      </c>
      <c r="B34" s="16">
        <f>IF(A34&lt;&gt;"", $B$6, "")</f>
        <v/>
      </c>
      <c r="C34" s="16">
        <f>IF(A34&lt;&gt;"", E33*$B$4, "")</f>
        <v/>
      </c>
      <c r="D34" s="16">
        <f>IF(A34&lt;&gt;"", B34-C34, "")</f>
        <v/>
      </c>
      <c r="E34" s="16">
        <f>IF(A34&lt;&gt;"", E33-D34, E34)</f>
        <v/>
      </c>
    </row>
    <row r="35">
      <c r="A35" s="15">
        <f>IF(A34+1&lt;=$B$5, A34+1, "")</f>
        <v/>
      </c>
      <c r="B35" s="16">
        <f>IF(A35&lt;&gt;"", $B$6, "")</f>
        <v/>
      </c>
      <c r="C35" s="16">
        <f>IF(A35&lt;&gt;"", E34*$B$4, "")</f>
        <v/>
      </c>
      <c r="D35" s="16">
        <f>IF(A35&lt;&gt;"", B35-C35, "")</f>
        <v/>
      </c>
      <c r="E35" s="16">
        <f>IF(A35&lt;&gt;"", E34-D35, E35)</f>
        <v/>
      </c>
    </row>
    <row r="36">
      <c r="A36" s="15">
        <f>IF(A35+1&lt;=$B$5, A35+1, "")</f>
        <v/>
      </c>
      <c r="B36" s="16">
        <f>IF(A36&lt;&gt;"", $B$6, "")</f>
        <v/>
      </c>
      <c r="C36" s="16">
        <f>IF(A36&lt;&gt;"", E35*$B$4, "")</f>
        <v/>
      </c>
      <c r="D36" s="16">
        <f>IF(A36&lt;&gt;"", B36-C36, "")</f>
        <v/>
      </c>
      <c r="E36" s="16">
        <f>IF(A36&lt;&gt;"", E35-D36, E36)</f>
        <v/>
      </c>
    </row>
    <row r="37">
      <c r="A37" s="15">
        <f>IF(A36+1&lt;=$B$5, A36+1, "")</f>
        <v/>
      </c>
      <c r="B37" s="16">
        <f>IF(A37&lt;&gt;"", $B$6, "")</f>
        <v/>
      </c>
      <c r="C37" s="16">
        <f>IF(A37&lt;&gt;"", E36*$B$4, "")</f>
        <v/>
      </c>
      <c r="D37" s="16">
        <f>IF(A37&lt;&gt;"", B37-C37, "")</f>
        <v/>
      </c>
      <c r="E37" s="16">
        <f>IF(A37&lt;&gt;"", E36-D37, E37)</f>
        <v/>
      </c>
    </row>
    <row r="38">
      <c r="A38" s="15">
        <f>IF(A37+1&lt;=$B$5, A37+1, "")</f>
        <v/>
      </c>
      <c r="B38" s="16">
        <f>IF(A38&lt;&gt;"", $B$6, "")</f>
        <v/>
      </c>
      <c r="C38" s="16">
        <f>IF(A38&lt;&gt;"", E37*$B$4, "")</f>
        <v/>
      </c>
      <c r="D38" s="16">
        <f>IF(A38&lt;&gt;"", B38-C38, "")</f>
        <v/>
      </c>
      <c r="E38" s="16">
        <f>IF(A38&lt;&gt;"", E37-D38, E38)</f>
        <v/>
      </c>
    </row>
    <row r="39">
      <c r="A39" s="15">
        <f>IF(A38+1&lt;=$B$5, A38+1, "")</f>
        <v/>
      </c>
      <c r="B39" s="16">
        <f>IF(A39&lt;&gt;"", $B$6, "")</f>
        <v/>
      </c>
      <c r="C39" s="16">
        <f>IF(A39&lt;&gt;"", E38*$B$4, "")</f>
        <v/>
      </c>
      <c r="D39" s="16">
        <f>IF(A39&lt;&gt;"", B39-C39, "")</f>
        <v/>
      </c>
      <c r="E39" s="16">
        <f>IF(A39&lt;&gt;"", E38-D39, E39)</f>
        <v/>
      </c>
    </row>
    <row r="40">
      <c r="A40" s="15">
        <f>IF(A39+1&lt;=$B$5, A39+1, "")</f>
        <v/>
      </c>
      <c r="B40" s="16">
        <f>IF(A40&lt;&gt;"", $B$6, "")</f>
        <v/>
      </c>
      <c r="C40" s="16">
        <f>IF(A40&lt;&gt;"", E39*$B$4, "")</f>
        <v/>
      </c>
      <c r="D40" s="16">
        <f>IF(A40&lt;&gt;"", B40-C40, "")</f>
        <v/>
      </c>
      <c r="E40" s="16">
        <f>IF(A40&lt;&gt;"", E39-D40, E40)</f>
        <v/>
      </c>
    </row>
    <row r="41">
      <c r="A41" s="15">
        <f>IF(A40+1&lt;=$B$5, A40+1, "")</f>
        <v/>
      </c>
      <c r="B41" s="16">
        <f>IF(A41&lt;&gt;"", $B$6, "")</f>
        <v/>
      </c>
      <c r="C41" s="16">
        <f>IF(A41&lt;&gt;"", E40*$B$4, "")</f>
        <v/>
      </c>
      <c r="D41" s="16">
        <f>IF(A41&lt;&gt;"", B41-C41, "")</f>
        <v/>
      </c>
      <c r="E41" s="16">
        <f>IF(A41&lt;&gt;"", E40-D41, E41)</f>
        <v/>
      </c>
    </row>
    <row r="42">
      <c r="A42" s="15">
        <f>IF(A41+1&lt;=$B$5, A41+1, "")</f>
        <v/>
      </c>
      <c r="B42" s="16">
        <f>IF(A42&lt;&gt;"", $B$6, "")</f>
        <v/>
      </c>
      <c r="C42" s="16">
        <f>IF(A42&lt;&gt;"", E41*$B$4, "")</f>
        <v/>
      </c>
      <c r="D42" s="16">
        <f>IF(A42&lt;&gt;"", B42-C42, "")</f>
        <v/>
      </c>
      <c r="E42" s="16">
        <f>IF(A42&lt;&gt;"", E41-D42, E42)</f>
        <v/>
      </c>
    </row>
    <row r="43">
      <c r="A43" s="15">
        <f>IF(A42+1&lt;=$B$5, A42+1, "")</f>
        <v/>
      </c>
      <c r="B43" s="16">
        <f>IF(A43&lt;&gt;"", $B$6, "")</f>
        <v/>
      </c>
      <c r="C43" s="16">
        <f>IF(A43&lt;&gt;"", E42*$B$4, "")</f>
        <v/>
      </c>
      <c r="D43" s="16">
        <f>IF(A43&lt;&gt;"", B43-C43, "")</f>
        <v/>
      </c>
      <c r="E43" s="16">
        <f>IF(A43&lt;&gt;"", E42-D43, E43)</f>
        <v/>
      </c>
    </row>
    <row r="44">
      <c r="A44" s="15">
        <f>IF(A43+1&lt;=$B$5, A43+1, "")</f>
        <v/>
      </c>
      <c r="B44" s="16">
        <f>IF(A44&lt;&gt;"", $B$6, "")</f>
        <v/>
      </c>
      <c r="C44" s="16">
        <f>IF(A44&lt;&gt;"", E43*$B$4, "")</f>
        <v/>
      </c>
      <c r="D44" s="16">
        <f>IF(A44&lt;&gt;"", B44-C44, "")</f>
        <v/>
      </c>
      <c r="E44" s="16">
        <f>IF(A44&lt;&gt;"", E43-D44, E44)</f>
        <v/>
      </c>
    </row>
    <row r="45">
      <c r="A45" s="15">
        <f>IF(A44+1&lt;=$B$5, A44+1, "")</f>
        <v/>
      </c>
      <c r="B45" s="16">
        <f>IF(A45&lt;&gt;"", $B$6, "")</f>
        <v/>
      </c>
      <c r="C45" s="16">
        <f>IF(A45&lt;&gt;"", E44*$B$4, "")</f>
        <v/>
      </c>
      <c r="D45" s="16">
        <f>IF(A45&lt;&gt;"", B45-C45, "")</f>
        <v/>
      </c>
      <c r="E45" s="16">
        <f>IF(A45&lt;&gt;"", E44-D45, E45)</f>
        <v/>
      </c>
    </row>
    <row r="46">
      <c r="A46" s="15">
        <f>IF(A45+1&lt;=$B$5, A45+1, "")</f>
        <v/>
      </c>
      <c r="B46" s="16">
        <f>IF(A46&lt;&gt;"", $B$6, "")</f>
        <v/>
      </c>
      <c r="C46" s="16">
        <f>IF(A46&lt;&gt;"", E45*$B$4, "")</f>
        <v/>
      </c>
      <c r="D46" s="16">
        <f>IF(A46&lt;&gt;"", B46-C46, "")</f>
        <v/>
      </c>
      <c r="E46" s="16">
        <f>IF(A46&lt;&gt;"", E45-D46, E46)</f>
        <v/>
      </c>
    </row>
    <row r="47">
      <c r="A47" s="15">
        <f>IF(A46+1&lt;=$B$5, A46+1, "")</f>
        <v/>
      </c>
      <c r="B47" s="16">
        <f>IF(A47&lt;&gt;"", $B$6, "")</f>
        <v/>
      </c>
      <c r="C47" s="16">
        <f>IF(A47&lt;&gt;"", E46*$B$4, "")</f>
        <v/>
      </c>
      <c r="D47" s="16">
        <f>IF(A47&lt;&gt;"", B47-C47, "")</f>
        <v/>
      </c>
      <c r="E47" s="16">
        <f>IF(A47&lt;&gt;"", E46-D47, E47)</f>
        <v/>
      </c>
    </row>
    <row r="48">
      <c r="A48" s="15">
        <f>IF(A47+1&lt;=$B$5, A47+1, "")</f>
        <v/>
      </c>
      <c r="B48" s="16">
        <f>IF(A48&lt;&gt;"", $B$6, "")</f>
        <v/>
      </c>
      <c r="C48" s="16">
        <f>IF(A48&lt;&gt;"", E47*$B$4, "")</f>
        <v/>
      </c>
      <c r="D48" s="16">
        <f>IF(A48&lt;&gt;"", B48-C48, "")</f>
        <v/>
      </c>
      <c r="E48" s="16">
        <f>IF(A48&lt;&gt;"", E47-D48, E48)</f>
        <v/>
      </c>
    </row>
    <row r="49">
      <c r="A49" s="15">
        <f>IF(A48+1&lt;=$B$5, A48+1, "")</f>
        <v/>
      </c>
      <c r="B49" s="16">
        <f>IF(A49&lt;&gt;"", $B$6, "")</f>
        <v/>
      </c>
      <c r="C49" s="16">
        <f>IF(A49&lt;&gt;"", E48*$B$4, "")</f>
        <v/>
      </c>
      <c r="D49" s="16">
        <f>IF(A49&lt;&gt;"", B49-C49, "")</f>
        <v/>
      </c>
      <c r="E49" s="16">
        <f>IF(A49&lt;&gt;"", E48-D49, E49)</f>
        <v/>
      </c>
    </row>
    <row r="50">
      <c r="A50" s="15">
        <f>IF(A49+1&lt;=$B$5, A49+1, "")</f>
        <v/>
      </c>
      <c r="B50" s="16">
        <f>IF(A50&lt;&gt;"", $B$6, "")</f>
        <v/>
      </c>
      <c r="C50" s="16">
        <f>IF(A50&lt;&gt;"", E49*$B$4, "")</f>
        <v/>
      </c>
      <c r="D50" s="16">
        <f>IF(A50&lt;&gt;"", B50-C50, "")</f>
        <v/>
      </c>
      <c r="E50" s="16">
        <f>IF(A50&lt;&gt;"", E49-D50, E50)</f>
        <v/>
      </c>
    </row>
    <row r="51">
      <c r="A51" s="15">
        <f>IF(A50+1&lt;=$B$5, A50+1, "")</f>
        <v/>
      </c>
      <c r="B51" s="16">
        <f>IF(A51&lt;&gt;"", $B$6, "")</f>
        <v/>
      </c>
      <c r="C51" s="16">
        <f>IF(A51&lt;&gt;"", E50*$B$4, "")</f>
        <v/>
      </c>
      <c r="D51" s="16">
        <f>IF(A51&lt;&gt;"", B51-C51, "")</f>
        <v/>
      </c>
      <c r="E51" s="16">
        <f>IF(A51&lt;&gt;"", E50-D51, E51)</f>
        <v/>
      </c>
    </row>
    <row r="52">
      <c r="A52" s="15">
        <f>IF(A51+1&lt;=$B$5, A51+1, "")</f>
        <v/>
      </c>
      <c r="B52" s="16">
        <f>IF(A52&lt;&gt;"", $B$6, "")</f>
        <v/>
      </c>
      <c r="C52" s="16">
        <f>IF(A52&lt;&gt;"", E51*$B$4, "")</f>
        <v/>
      </c>
      <c r="D52" s="16">
        <f>IF(A52&lt;&gt;"", B52-C52, "")</f>
        <v/>
      </c>
      <c r="E52" s="16">
        <f>IF(A52&lt;&gt;"", E51-D52, E52)</f>
        <v/>
      </c>
    </row>
    <row r="53">
      <c r="A53" s="15">
        <f>IF(A52+1&lt;=$B$5, A52+1, "")</f>
        <v/>
      </c>
      <c r="B53" s="16">
        <f>IF(A53&lt;&gt;"", $B$6, "")</f>
        <v/>
      </c>
      <c r="C53" s="16">
        <f>IF(A53&lt;&gt;"", E52*$B$4, "")</f>
        <v/>
      </c>
      <c r="D53" s="16">
        <f>IF(A53&lt;&gt;"", B53-C53, "")</f>
        <v/>
      </c>
      <c r="E53" s="16">
        <f>IF(A53&lt;&gt;"", E52-D53, E53)</f>
        <v/>
      </c>
    </row>
    <row r="54">
      <c r="A54" s="15">
        <f>IF(A53+1&lt;=$B$5, A53+1, "")</f>
        <v/>
      </c>
      <c r="B54" s="16">
        <f>IF(A54&lt;&gt;"", $B$6, "")</f>
        <v/>
      </c>
      <c r="C54" s="16">
        <f>IF(A54&lt;&gt;"", E53*$B$4, "")</f>
        <v/>
      </c>
      <c r="D54" s="16">
        <f>IF(A54&lt;&gt;"", B54-C54, "")</f>
        <v/>
      </c>
      <c r="E54" s="16">
        <f>IF(A54&lt;&gt;"", E53-D54, E54)</f>
        <v/>
      </c>
    </row>
    <row r="55">
      <c r="A55" s="15">
        <f>IF(A54+1&lt;=$B$5, A54+1, "")</f>
        <v/>
      </c>
      <c r="B55" s="16">
        <f>IF(A55&lt;&gt;"", $B$6, "")</f>
        <v/>
      </c>
      <c r="C55" s="16">
        <f>IF(A55&lt;&gt;"", E54*$B$4, "")</f>
        <v/>
      </c>
      <c r="D55" s="16">
        <f>IF(A55&lt;&gt;"", B55-C55, "")</f>
        <v/>
      </c>
      <c r="E55" s="16">
        <f>IF(A55&lt;&gt;"", E54-D55, E55)</f>
        <v/>
      </c>
    </row>
    <row r="56">
      <c r="A56" s="15">
        <f>IF(A55+1&lt;=$B$5, A55+1, "")</f>
        <v/>
      </c>
      <c r="B56" s="16">
        <f>IF(A56&lt;&gt;"", $B$6, "")</f>
        <v/>
      </c>
      <c r="C56" s="16">
        <f>IF(A56&lt;&gt;"", E55*$B$4, "")</f>
        <v/>
      </c>
      <c r="D56" s="16">
        <f>IF(A56&lt;&gt;"", B56-C56, "")</f>
        <v/>
      </c>
      <c r="E56" s="16">
        <f>IF(A56&lt;&gt;"", E55-D56, E56)</f>
        <v/>
      </c>
    </row>
    <row r="57">
      <c r="A57" s="15">
        <f>IF(A56+1&lt;=$B$5, A56+1, "")</f>
        <v/>
      </c>
      <c r="B57" s="16">
        <f>IF(A57&lt;&gt;"", $B$6, "")</f>
        <v/>
      </c>
      <c r="C57" s="16">
        <f>IF(A57&lt;&gt;"", E56*$B$4, "")</f>
        <v/>
      </c>
      <c r="D57" s="16">
        <f>IF(A57&lt;&gt;"", B57-C57, "")</f>
        <v/>
      </c>
      <c r="E57" s="16">
        <f>IF(A57&lt;&gt;"", E56-D57, E57)</f>
        <v/>
      </c>
    </row>
    <row r="58">
      <c r="A58" s="15">
        <f>IF(A57+1&lt;=$B$5, A57+1, "")</f>
        <v/>
      </c>
      <c r="B58" s="16">
        <f>IF(A58&lt;&gt;"", $B$6, "")</f>
        <v/>
      </c>
      <c r="C58" s="16">
        <f>IF(A58&lt;&gt;"", E57*$B$4, "")</f>
        <v/>
      </c>
      <c r="D58" s="16">
        <f>IF(A58&lt;&gt;"", B58-C58, "")</f>
        <v/>
      </c>
      <c r="E58" s="16">
        <f>IF(A58&lt;&gt;"", E57-D58, E58)</f>
        <v/>
      </c>
    </row>
    <row r="59">
      <c r="A59" s="15">
        <f>IF(A58+1&lt;=$B$5, A58+1, "")</f>
        <v/>
      </c>
      <c r="B59" s="16">
        <f>IF(A59&lt;&gt;"", $B$6, "")</f>
        <v/>
      </c>
      <c r="C59" s="16">
        <f>IF(A59&lt;&gt;"", E58*$B$4, "")</f>
        <v/>
      </c>
      <c r="D59" s="16">
        <f>IF(A59&lt;&gt;"", B59-C59, "")</f>
        <v/>
      </c>
      <c r="E59" s="16">
        <f>IF(A59&lt;&gt;"", E58-D59, E59)</f>
        <v/>
      </c>
    </row>
    <row r="60">
      <c r="A60" s="15">
        <f>IF(A59+1&lt;=$B$5, A59+1, "")</f>
        <v/>
      </c>
      <c r="B60" s="16">
        <f>IF(A60&lt;&gt;"", $B$6, "")</f>
        <v/>
      </c>
      <c r="C60" s="16">
        <f>IF(A60&lt;&gt;"", E59*$B$4, "")</f>
        <v/>
      </c>
      <c r="D60" s="16">
        <f>IF(A60&lt;&gt;"", B60-C60, "")</f>
        <v/>
      </c>
      <c r="E60" s="16">
        <f>IF(A60&lt;&gt;"", E59-D60, E60)</f>
        <v/>
      </c>
    </row>
    <row r="61">
      <c r="A61" s="15">
        <f>IF(A60+1&lt;=$B$5, A60+1, "")</f>
        <v/>
      </c>
      <c r="B61" s="16">
        <f>IF(A61&lt;&gt;"", $B$6, "")</f>
        <v/>
      </c>
      <c r="C61" s="16">
        <f>IF(A61&lt;&gt;"", E60*$B$4, "")</f>
        <v/>
      </c>
      <c r="D61" s="16">
        <f>IF(A61&lt;&gt;"", B61-C61, "")</f>
        <v/>
      </c>
      <c r="E61" s="16">
        <f>IF(A61&lt;&gt;"", E60-D61, E61)</f>
        <v/>
      </c>
    </row>
    <row r="62">
      <c r="A62" s="15">
        <f>IF(A61+1&lt;=$B$5, A61+1, "")</f>
        <v/>
      </c>
      <c r="B62" s="16">
        <f>IF(A62&lt;&gt;"", $B$6, "")</f>
        <v/>
      </c>
      <c r="C62" s="16">
        <f>IF(A62&lt;&gt;"", E61*$B$4, "")</f>
        <v/>
      </c>
      <c r="D62" s="16">
        <f>IF(A62&lt;&gt;"", B62-C62, "")</f>
        <v/>
      </c>
      <c r="E62" s="16">
        <f>IF(A62&lt;&gt;"", E61-D62, E62)</f>
        <v/>
      </c>
    </row>
    <row r="63">
      <c r="A63" s="15">
        <f>IF(A62+1&lt;=$B$5, A62+1, "")</f>
        <v/>
      </c>
      <c r="B63" s="16">
        <f>IF(A63&lt;&gt;"", $B$6, "")</f>
        <v/>
      </c>
      <c r="C63" s="16">
        <f>IF(A63&lt;&gt;"", E62*$B$4, "")</f>
        <v/>
      </c>
      <c r="D63" s="16">
        <f>IF(A63&lt;&gt;"", B63-C63, "")</f>
        <v/>
      </c>
      <c r="E63" s="16">
        <f>IF(A63&lt;&gt;"", E62-D63, E63)</f>
        <v/>
      </c>
    </row>
    <row r="64">
      <c r="A64" s="15">
        <f>IF(A63+1&lt;=$B$5, A63+1, "")</f>
        <v/>
      </c>
      <c r="B64" s="16">
        <f>IF(A64&lt;&gt;"", $B$6, "")</f>
        <v/>
      </c>
      <c r="C64" s="16">
        <f>IF(A64&lt;&gt;"", E63*$B$4, "")</f>
        <v/>
      </c>
      <c r="D64" s="16">
        <f>IF(A64&lt;&gt;"", B64-C64, "")</f>
        <v/>
      </c>
      <c r="E64" s="16">
        <f>IF(A64&lt;&gt;"", E63-D64, E64)</f>
        <v/>
      </c>
    </row>
    <row r="65">
      <c r="A65" s="15">
        <f>IF(A64+1&lt;=$B$5, A64+1, "")</f>
        <v/>
      </c>
      <c r="B65" s="16">
        <f>IF(A65&lt;&gt;"", $B$6, "")</f>
        <v/>
      </c>
      <c r="C65" s="16">
        <f>IF(A65&lt;&gt;"", E64*$B$4, "")</f>
        <v/>
      </c>
      <c r="D65" s="16">
        <f>IF(A65&lt;&gt;"", B65-C65, "")</f>
        <v/>
      </c>
      <c r="E65" s="16">
        <f>IF(A65&lt;&gt;"", E64-D65, E65)</f>
        <v/>
      </c>
    </row>
    <row r="66">
      <c r="A66" s="15">
        <f>IF(A65+1&lt;=$B$5, A65+1, "")</f>
        <v/>
      </c>
      <c r="B66" s="16">
        <f>IF(A66&lt;&gt;"", $B$6, "")</f>
        <v/>
      </c>
      <c r="C66" s="16">
        <f>IF(A66&lt;&gt;"", E65*$B$4, "")</f>
        <v/>
      </c>
      <c r="D66" s="16">
        <f>IF(A66&lt;&gt;"", B66-C66, "")</f>
        <v/>
      </c>
      <c r="E66" s="16">
        <f>IF(A66&lt;&gt;"", E65-D66, E66)</f>
        <v/>
      </c>
    </row>
    <row r="67">
      <c r="A67" s="15">
        <f>IF(A66+1&lt;=$B$5, A66+1, "")</f>
        <v/>
      </c>
      <c r="B67" s="16">
        <f>IF(A67&lt;&gt;"", $B$6, "")</f>
        <v/>
      </c>
      <c r="C67" s="16">
        <f>IF(A67&lt;&gt;"", E66*$B$4, "")</f>
        <v/>
      </c>
      <c r="D67" s="16">
        <f>IF(A67&lt;&gt;"", B67-C67, "")</f>
        <v/>
      </c>
      <c r="E67" s="16">
        <f>IF(A67&lt;&gt;"", E66-D67, E67)</f>
        <v/>
      </c>
    </row>
    <row r="68">
      <c r="A68" s="15">
        <f>IF(A67+1&lt;=$B$5, A67+1, "")</f>
        <v/>
      </c>
      <c r="B68" s="16">
        <f>IF(A68&lt;&gt;"", $B$6, "")</f>
        <v/>
      </c>
      <c r="C68" s="16">
        <f>IF(A68&lt;&gt;"", E67*$B$4, "")</f>
        <v/>
      </c>
      <c r="D68" s="16">
        <f>IF(A68&lt;&gt;"", B68-C68, "")</f>
        <v/>
      </c>
      <c r="E68" s="16">
        <f>IF(A68&lt;&gt;"", E67-D68, E68)</f>
        <v/>
      </c>
    </row>
    <row r="69">
      <c r="A69" s="15">
        <f>IF(A68+1&lt;=$B$5, A68+1, "")</f>
        <v/>
      </c>
      <c r="B69" s="16">
        <f>IF(A69&lt;&gt;"", $B$6, "")</f>
        <v/>
      </c>
      <c r="C69" s="16">
        <f>IF(A69&lt;&gt;"", E68*$B$4, "")</f>
        <v/>
      </c>
      <c r="D69" s="16">
        <f>IF(A69&lt;&gt;"", B69-C69, "")</f>
        <v/>
      </c>
      <c r="E69" s="16">
        <f>IF(A69&lt;&gt;"", E68-D69, E69)</f>
        <v/>
      </c>
    </row>
    <row r="70">
      <c r="A70" s="15">
        <f>IF(A69+1&lt;=$B$5, A69+1, "")</f>
        <v/>
      </c>
      <c r="B70" s="16">
        <f>IF(A70&lt;&gt;"", $B$6, "")</f>
        <v/>
      </c>
      <c r="C70" s="16">
        <f>IF(A70&lt;&gt;"", E69*$B$4, "")</f>
        <v/>
      </c>
      <c r="D70" s="16">
        <f>IF(A70&lt;&gt;"", B70-C70, "")</f>
        <v/>
      </c>
      <c r="E70" s="16">
        <f>IF(A70&lt;&gt;"", E69-D70, E70)</f>
        <v/>
      </c>
    </row>
    <row r="71">
      <c r="A71" s="15">
        <f>IF(A70+1&lt;=$B$5, A70+1, "")</f>
        <v/>
      </c>
      <c r="B71" s="16">
        <f>IF(A71&lt;&gt;"", $B$6, "")</f>
        <v/>
      </c>
      <c r="C71" s="16">
        <f>IF(A71&lt;&gt;"", E70*$B$4, "")</f>
        <v/>
      </c>
      <c r="D71" s="16">
        <f>IF(A71&lt;&gt;"", B71-C71, "")</f>
        <v/>
      </c>
      <c r="E71" s="16">
        <f>IF(A71&lt;&gt;"", E70-D71, E71)</f>
        <v/>
      </c>
    </row>
    <row r="72">
      <c r="A72" s="15">
        <f>IF(A71+1&lt;=$B$5, A71+1, "")</f>
        <v/>
      </c>
      <c r="B72" s="16">
        <f>IF(A72&lt;&gt;"", $B$6, "")</f>
        <v/>
      </c>
      <c r="C72" s="16">
        <f>IF(A72&lt;&gt;"", E71*$B$4, "")</f>
        <v/>
      </c>
      <c r="D72" s="16">
        <f>IF(A72&lt;&gt;"", B72-C72, "")</f>
        <v/>
      </c>
      <c r="E72" s="16">
        <f>IF(A72&lt;&gt;"", E71-D72, E72)</f>
        <v/>
      </c>
    </row>
    <row r="73">
      <c r="A73" s="15">
        <f>IF(A72+1&lt;=$B$5, A72+1, "")</f>
        <v/>
      </c>
      <c r="B73" s="16">
        <f>IF(A73&lt;&gt;"", $B$6, "")</f>
        <v/>
      </c>
      <c r="C73" s="16">
        <f>IF(A73&lt;&gt;"", E72*$B$4, "")</f>
        <v/>
      </c>
      <c r="D73" s="16">
        <f>IF(A73&lt;&gt;"", B73-C73, "")</f>
        <v/>
      </c>
      <c r="E73" s="16">
        <f>IF(A73&lt;&gt;"", E72-D73, E73)</f>
        <v/>
      </c>
    </row>
    <row r="74">
      <c r="A74" s="15">
        <f>IF(A73+1&lt;=$B$5, A73+1, "")</f>
        <v/>
      </c>
      <c r="B74" s="16">
        <f>IF(A74&lt;&gt;"", $B$6, "")</f>
        <v/>
      </c>
      <c r="C74" s="16">
        <f>IF(A74&lt;&gt;"", E73*$B$4, "")</f>
        <v/>
      </c>
      <c r="D74" s="16">
        <f>IF(A74&lt;&gt;"", B74-C74, "")</f>
        <v/>
      </c>
      <c r="E74" s="16">
        <f>IF(A74&lt;&gt;"", E73-D74, E74)</f>
        <v/>
      </c>
    </row>
    <row r="75">
      <c r="A75" s="15">
        <f>IF(A74+1&lt;=$B$5, A74+1, "")</f>
        <v/>
      </c>
      <c r="B75" s="16">
        <f>IF(A75&lt;&gt;"", $B$6, "")</f>
        <v/>
      </c>
      <c r="C75" s="16">
        <f>IF(A75&lt;&gt;"", E74*$B$4, "")</f>
        <v/>
      </c>
      <c r="D75" s="16">
        <f>IF(A75&lt;&gt;"", B75-C75, "")</f>
        <v/>
      </c>
      <c r="E75" s="16">
        <f>IF(A75&lt;&gt;"", E74-D75, E75)</f>
        <v/>
      </c>
    </row>
    <row r="76">
      <c r="A76" s="15">
        <f>IF(A75+1&lt;=$B$5, A75+1, "")</f>
        <v/>
      </c>
      <c r="B76" s="16">
        <f>IF(A76&lt;&gt;"", $B$6, "")</f>
        <v/>
      </c>
      <c r="C76" s="16">
        <f>IF(A76&lt;&gt;"", E75*$B$4, "")</f>
        <v/>
      </c>
      <c r="D76" s="16">
        <f>IF(A76&lt;&gt;"", B76-C76, "")</f>
        <v/>
      </c>
      <c r="E76" s="16">
        <f>IF(A76&lt;&gt;"", E75-D76, E76)</f>
        <v/>
      </c>
    </row>
    <row r="77">
      <c r="A77" s="15">
        <f>IF(A76+1&lt;=$B$5, A76+1, "")</f>
        <v/>
      </c>
      <c r="B77" s="16">
        <f>IF(A77&lt;&gt;"", $B$6, "")</f>
        <v/>
      </c>
      <c r="C77" s="16">
        <f>IF(A77&lt;&gt;"", E76*$B$4, "")</f>
        <v/>
      </c>
      <c r="D77" s="16">
        <f>IF(A77&lt;&gt;"", B77-C77, "")</f>
        <v/>
      </c>
      <c r="E77" s="16">
        <f>IF(A77&lt;&gt;"", E76-D77, E77)</f>
        <v/>
      </c>
    </row>
    <row r="78">
      <c r="A78" s="15">
        <f>IF(A77+1&lt;=$B$5, A77+1, "")</f>
        <v/>
      </c>
      <c r="B78" s="16">
        <f>IF(A78&lt;&gt;"", $B$6, "")</f>
        <v/>
      </c>
      <c r="C78" s="16">
        <f>IF(A78&lt;&gt;"", E77*$B$4, "")</f>
        <v/>
      </c>
      <c r="D78" s="16">
        <f>IF(A78&lt;&gt;"", B78-C78, "")</f>
        <v/>
      </c>
      <c r="E78" s="16">
        <f>IF(A78&lt;&gt;"", E77-D78, E78)</f>
        <v/>
      </c>
    </row>
    <row r="79">
      <c r="A79" s="15">
        <f>IF(A78+1&lt;=$B$5, A78+1, "")</f>
        <v/>
      </c>
      <c r="B79" s="16">
        <f>IF(A79&lt;&gt;"", $B$6, "")</f>
        <v/>
      </c>
      <c r="C79" s="16">
        <f>IF(A79&lt;&gt;"", E78*$B$4, "")</f>
        <v/>
      </c>
      <c r="D79" s="16">
        <f>IF(A79&lt;&gt;"", B79-C79, "")</f>
        <v/>
      </c>
      <c r="E79" s="16">
        <f>IF(A79&lt;&gt;"", E78-D79, E79)</f>
        <v/>
      </c>
    </row>
    <row r="80">
      <c r="A80" s="15">
        <f>IF(A79+1&lt;=$B$5, A79+1, "")</f>
        <v/>
      </c>
      <c r="B80" s="16">
        <f>IF(A80&lt;&gt;"", $B$6, "")</f>
        <v/>
      </c>
      <c r="C80" s="16">
        <f>IF(A80&lt;&gt;"", E79*$B$4, "")</f>
        <v/>
      </c>
      <c r="D80" s="16">
        <f>IF(A80&lt;&gt;"", B80-C80, "")</f>
        <v/>
      </c>
      <c r="E80" s="16">
        <f>IF(A80&lt;&gt;"", E79-D80, E80)</f>
        <v/>
      </c>
    </row>
    <row r="81">
      <c r="A81" s="15">
        <f>IF(A80+1&lt;=$B$5, A80+1, "")</f>
        <v/>
      </c>
      <c r="B81" s="16">
        <f>IF(A81&lt;&gt;"", $B$6, "")</f>
        <v/>
      </c>
      <c r="C81" s="16">
        <f>IF(A81&lt;&gt;"", E80*$B$4, "")</f>
        <v/>
      </c>
      <c r="D81" s="16">
        <f>IF(A81&lt;&gt;"", B81-C81, "")</f>
        <v/>
      </c>
      <c r="E81" s="16">
        <f>IF(A81&lt;&gt;"", E80-D81, E81)</f>
        <v/>
      </c>
    </row>
    <row r="82">
      <c r="A82" s="14" t="n"/>
      <c r="B82" s="8" t="n"/>
      <c r="C82" s="8" t="n"/>
      <c r="D82" s="8" t="n"/>
      <c r="E82" s="8" t="n"/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82"/>
  <sheetViews>
    <sheetView workbookViewId="0">
      <selection activeCell="A1" sqref="A1"/>
    </sheetView>
  </sheetViews>
  <sheetFormatPr baseColWidth="8" defaultRowHeight="15"/>
  <cols>
    <col width="10" customWidth="1" min="1" max="1"/>
    <col width="15" customWidth="1" min="2" max="2"/>
    <col width="15" customWidth="1" min="3" max="3"/>
    <col width="15" customWidth="1" min="4" max="4"/>
    <col width="20" customWidth="1" min="5" max="5"/>
    <col width="25" customWidth="1" min="7" max="7"/>
    <col width="20" customWidth="1" min="8" max="8"/>
  </cols>
  <sheetData>
    <row r="1">
      <c r="A1" s="12" t="inlineStr">
        <is>
          <t>DETALHAMENTO SISTEMA SAC</t>
        </is>
      </c>
      <c r="G1" s="12" t="inlineStr">
        <is>
          <t>TOTAIS SAC</t>
        </is>
      </c>
    </row>
    <row r="2">
      <c r="G2" t="inlineStr">
        <is>
          <t>Total de Juros SAC</t>
        </is>
      </c>
      <c r="H2" s="8">
        <f>SUM(C10:C82)</f>
        <v/>
      </c>
    </row>
    <row r="3">
      <c r="A3" t="inlineStr">
        <is>
          <t>Valor Financiado (Principal para Cálculo)</t>
        </is>
      </c>
      <c r="B3" s="8">
        <f>'Simulador Principal'!B8</f>
        <v/>
      </c>
      <c r="G3" t="inlineStr">
        <is>
          <t>Total Pago (Parcelas)</t>
        </is>
      </c>
      <c r="H3" s="8">
        <f>SUM(B10:B82)</f>
        <v/>
      </c>
    </row>
    <row r="4">
      <c r="A4" t="inlineStr">
        <is>
          <t>Taxa Mensal</t>
        </is>
      </c>
      <c r="B4" s="13">
        <f>'Simulador Principal'!B5</f>
        <v/>
      </c>
      <c r="G4" t="inlineStr">
        <is>
          <t>Custo Total com IOF</t>
        </is>
      </c>
      <c r="H4" s="8">
        <f>H2+'Simulador Principal'!B11</f>
        <v/>
      </c>
    </row>
    <row r="5">
      <c r="A5" t="inlineStr">
        <is>
          <t>Prazo (Meses)</t>
        </is>
      </c>
      <c r="B5" s="14">
        <f>'Simulador Principal'!B4</f>
        <v/>
      </c>
    </row>
    <row r="6">
      <c r="A6" t="inlineStr">
        <is>
          <t>Amortização Constante</t>
        </is>
      </c>
      <c r="B6" s="8">
        <f>'Simulador Principal'!E9</f>
        <v/>
      </c>
    </row>
    <row r="7">
      <c r="A7" t="inlineStr">
        <is>
          <t>Mês</t>
        </is>
      </c>
      <c r="B7" t="inlineStr">
        <is>
          <t>Parcela</t>
        </is>
      </c>
      <c r="C7" t="inlineStr">
        <is>
          <t>Juros</t>
        </is>
      </c>
      <c r="D7" t="inlineStr">
        <is>
          <t>Amortização</t>
        </is>
      </c>
      <c r="E7" t="inlineStr">
        <is>
          <t>Saldo Devedor</t>
        </is>
      </c>
    </row>
    <row r="8">
      <c r="A8" s="12" t="n"/>
      <c r="B8" s="12" t="n"/>
      <c r="C8" s="12" t="n"/>
      <c r="D8" s="12" t="n"/>
      <c r="E8" s="12" t="n"/>
    </row>
    <row r="9">
      <c r="A9" s="15">
        <f>IF(A8+1&lt;=$B$5, A8+1, "")</f>
        <v/>
      </c>
      <c r="B9" s="16">
        <f>IF(A9&lt;&gt;"", D9+C9, "")</f>
        <v/>
      </c>
      <c r="C9" s="16">
        <f>IF(A9&lt;&gt;"", E8*$B$4, "")</f>
        <v/>
      </c>
      <c r="D9" s="16">
        <f>IF(A9&lt;&gt;"", $B$6, "")</f>
        <v/>
      </c>
      <c r="E9" s="16">
        <f>'Simulador Principal'!B8</f>
        <v/>
      </c>
    </row>
    <row r="10">
      <c r="A10" s="15">
        <f>IF(A9+1&lt;=$B$5, A9+1, "")</f>
        <v/>
      </c>
      <c r="B10" s="16">
        <f>IF(A10&lt;&gt;"", D10+C10, "")</f>
        <v/>
      </c>
      <c r="C10" s="16">
        <f>IF(A10&lt;&gt;"", E9*$B$4, "")</f>
        <v/>
      </c>
      <c r="D10" s="16">
        <f>IF(A10&lt;&gt;"", $B$6, "")</f>
        <v/>
      </c>
      <c r="E10" s="16">
        <f>IF(A10&lt;&gt;"", E9-D10, E10)</f>
        <v/>
      </c>
    </row>
    <row r="11">
      <c r="A11" s="15">
        <f>IF(A10+1&lt;=$B$5, A10+1, "")</f>
        <v/>
      </c>
      <c r="B11" s="16">
        <f>IF(A11&lt;&gt;"", D11+C11, "")</f>
        <v/>
      </c>
      <c r="C11" s="16">
        <f>IF(A11&lt;&gt;"", E10*$B$4, "")</f>
        <v/>
      </c>
      <c r="D11" s="16">
        <f>IF(A11&lt;&gt;"", $B$6, "")</f>
        <v/>
      </c>
      <c r="E11" s="16">
        <f>IF(A11&lt;&gt;"", E10-D11, E11)</f>
        <v/>
      </c>
    </row>
    <row r="12">
      <c r="A12" s="15">
        <f>IF(A11+1&lt;=$B$5, A11+1, "")</f>
        <v/>
      </c>
      <c r="B12" s="16">
        <f>IF(A12&lt;&gt;"", D12+C12, "")</f>
        <v/>
      </c>
      <c r="C12" s="16">
        <f>IF(A12&lt;&gt;"", E11*$B$4, "")</f>
        <v/>
      </c>
      <c r="D12" s="16">
        <f>IF(A12&lt;&gt;"", $B$6, "")</f>
        <v/>
      </c>
      <c r="E12" s="16">
        <f>IF(A12&lt;&gt;"", E11-D12, E12)</f>
        <v/>
      </c>
    </row>
    <row r="13">
      <c r="A13" s="15">
        <f>IF(A12+1&lt;=$B$5, A12+1, "")</f>
        <v/>
      </c>
      <c r="B13" s="16">
        <f>IF(A13&lt;&gt;"", D13+C13, "")</f>
        <v/>
      </c>
      <c r="C13" s="16">
        <f>IF(A13&lt;&gt;"", E12*$B$4, "")</f>
        <v/>
      </c>
      <c r="D13" s="16">
        <f>IF(A13&lt;&gt;"", $B$6, "")</f>
        <v/>
      </c>
      <c r="E13" s="16">
        <f>IF(A13&lt;&gt;"", E12-D13, E13)</f>
        <v/>
      </c>
    </row>
    <row r="14">
      <c r="A14" s="15">
        <f>IF(A13+1&lt;=$B$5, A13+1, "")</f>
        <v/>
      </c>
      <c r="B14" s="16">
        <f>IF(A14&lt;&gt;"", D14+C14, "")</f>
        <v/>
      </c>
      <c r="C14" s="16">
        <f>IF(A14&lt;&gt;"", E13*$B$4, "")</f>
        <v/>
      </c>
      <c r="D14" s="16">
        <f>IF(A14&lt;&gt;"", $B$6, "")</f>
        <v/>
      </c>
      <c r="E14" s="16">
        <f>IF(A14&lt;&gt;"", E13-D14, E14)</f>
        <v/>
      </c>
    </row>
    <row r="15">
      <c r="A15" s="15">
        <f>IF(A14+1&lt;=$B$5, A14+1, "")</f>
        <v/>
      </c>
      <c r="B15" s="16">
        <f>IF(A15&lt;&gt;"", D15+C15, "")</f>
        <v/>
      </c>
      <c r="C15" s="16">
        <f>IF(A15&lt;&gt;"", E14*$B$4, "")</f>
        <v/>
      </c>
      <c r="D15" s="16">
        <f>IF(A15&lt;&gt;"", $B$6, "")</f>
        <v/>
      </c>
      <c r="E15" s="16">
        <f>IF(A15&lt;&gt;"", E14-D15, E15)</f>
        <v/>
      </c>
    </row>
    <row r="16">
      <c r="A16" s="15">
        <f>IF(A15+1&lt;=$B$5, A15+1, "")</f>
        <v/>
      </c>
      <c r="B16" s="16">
        <f>IF(A16&lt;&gt;"", D16+C16, "")</f>
        <v/>
      </c>
      <c r="C16" s="16">
        <f>IF(A16&lt;&gt;"", E15*$B$4, "")</f>
        <v/>
      </c>
      <c r="D16" s="16">
        <f>IF(A16&lt;&gt;"", $B$6, "")</f>
        <v/>
      </c>
      <c r="E16" s="16">
        <f>IF(A16&lt;&gt;"", E15-D16, E16)</f>
        <v/>
      </c>
    </row>
    <row r="17">
      <c r="A17" s="15">
        <f>IF(A16+1&lt;=$B$5, A16+1, "")</f>
        <v/>
      </c>
      <c r="B17" s="16">
        <f>IF(A17&lt;&gt;"", D17+C17, "")</f>
        <v/>
      </c>
      <c r="C17" s="16">
        <f>IF(A17&lt;&gt;"", E16*$B$4, "")</f>
        <v/>
      </c>
      <c r="D17" s="16">
        <f>IF(A17&lt;&gt;"", $B$6, "")</f>
        <v/>
      </c>
      <c r="E17" s="16">
        <f>IF(A17&lt;&gt;"", E16-D17, E17)</f>
        <v/>
      </c>
    </row>
    <row r="18">
      <c r="A18" s="15">
        <f>IF(A17+1&lt;=$B$5, A17+1, "")</f>
        <v/>
      </c>
      <c r="B18" s="16">
        <f>IF(A18&lt;&gt;"", D18+C18, "")</f>
        <v/>
      </c>
      <c r="C18" s="16">
        <f>IF(A18&lt;&gt;"", E17*$B$4, "")</f>
        <v/>
      </c>
      <c r="D18" s="16">
        <f>IF(A18&lt;&gt;"", $B$6, "")</f>
        <v/>
      </c>
      <c r="E18" s="16">
        <f>IF(A18&lt;&gt;"", E17-D18, E18)</f>
        <v/>
      </c>
    </row>
    <row r="19">
      <c r="A19" s="15">
        <f>IF(A18+1&lt;=$B$5, A18+1, "")</f>
        <v/>
      </c>
      <c r="B19" s="16">
        <f>IF(A19&lt;&gt;"", D19+C19, "")</f>
        <v/>
      </c>
      <c r="C19" s="16">
        <f>IF(A19&lt;&gt;"", E18*$B$4, "")</f>
        <v/>
      </c>
      <c r="D19" s="16">
        <f>IF(A19&lt;&gt;"", $B$6, "")</f>
        <v/>
      </c>
      <c r="E19" s="16">
        <f>IF(A19&lt;&gt;"", E18-D19, E19)</f>
        <v/>
      </c>
    </row>
    <row r="20">
      <c r="A20" s="15">
        <f>IF(A19+1&lt;=$B$5, A19+1, "")</f>
        <v/>
      </c>
      <c r="B20" s="16">
        <f>IF(A20&lt;&gt;"", D20+C20, "")</f>
        <v/>
      </c>
      <c r="C20" s="16">
        <f>IF(A20&lt;&gt;"", E19*$B$4, "")</f>
        <v/>
      </c>
      <c r="D20" s="16">
        <f>IF(A20&lt;&gt;"", $B$6, "")</f>
        <v/>
      </c>
      <c r="E20" s="16">
        <f>IF(A20&lt;&gt;"", E19-D20, E20)</f>
        <v/>
      </c>
    </row>
    <row r="21">
      <c r="A21" s="15">
        <f>IF(A20+1&lt;=$B$5, A20+1, "")</f>
        <v/>
      </c>
      <c r="B21" s="16">
        <f>IF(A21&lt;&gt;"", D21+C21, "")</f>
        <v/>
      </c>
      <c r="C21" s="16">
        <f>IF(A21&lt;&gt;"", E20*$B$4, "")</f>
        <v/>
      </c>
      <c r="D21" s="16">
        <f>IF(A21&lt;&gt;"", $B$6, "")</f>
        <v/>
      </c>
      <c r="E21" s="16">
        <f>IF(A21&lt;&gt;"", E20-D21, E21)</f>
        <v/>
      </c>
    </row>
    <row r="22">
      <c r="A22" s="15">
        <f>IF(A21+1&lt;=$B$5, A21+1, "")</f>
        <v/>
      </c>
      <c r="B22" s="16">
        <f>IF(A22&lt;&gt;"", D22+C22, "")</f>
        <v/>
      </c>
      <c r="C22" s="16">
        <f>IF(A22&lt;&gt;"", E21*$B$4, "")</f>
        <v/>
      </c>
      <c r="D22" s="16">
        <f>IF(A22&lt;&gt;"", $B$6, "")</f>
        <v/>
      </c>
      <c r="E22" s="16">
        <f>IF(A22&lt;&gt;"", E21-D22, E22)</f>
        <v/>
      </c>
    </row>
    <row r="23">
      <c r="A23" s="15">
        <f>IF(A22+1&lt;=$B$5, A22+1, "")</f>
        <v/>
      </c>
      <c r="B23" s="16">
        <f>IF(A23&lt;&gt;"", D23+C23, "")</f>
        <v/>
      </c>
      <c r="C23" s="16">
        <f>IF(A23&lt;&gt;"", E22*$B$4, "")</f>
        <v/>
      </c>
      <c r="D23" s="16">
        <f>IF(A23&lt;&gt;"", $B$6, "")</f>
        <v/>
      </c>
      <c r="E23" s="16">
        <f>IF(A23&lt;&gt;"", E22-D23, E23)</f>
        <v/>
      </c>
    </row>
    <row r="24">
      <c r="A24" s="15">
        <f>IF(A23+1&lt;=$B$5, A23+1, "")</f>
        <v/>
      </c>
      <c r="B24" s="16">
        <f>IF(A24&lt;&gt;"", D24+C24, "")</f>
        <v/>
      </c>
      <c r="C24" s="16">
        <f>IF(A24&lt;&gt;"", E23*$B$4, "")</f>
        <v/>
      </c>
      <c r="D24" s="16">
        <f>IF(A24&lt;&gt;"", $B$6, "")</f>
        <v/>
      </c>
      <c r="E24" s="16">
        <f>IF(A24&lt;&gt;"", E23-D24, E24)</f>
        <v/>
      </c>
    </row>
    <row r="25">
      <c r="A25" s="15">
        <f>IF(A24+1&lt;=$B$5, A24+1, "")</f>
        <v/>
      </c>
      <c r="B25" s="16">
        <f>IF(A25&lt;&gt;"", D25+C25, "")</f>
        <v/>
      </c>
      <c r="C25" s="16">
        <f>IF(A25&lt;&gt;"", E24*$B$4, "")</f>
        <v/>
      </c>
      <c r="D25" s="16">
        <f>IF(A25&lt;&gt;"", $B$6, "")</f>
        <v/>
      </c>
      <c r="E25" s="16">
        <f>IF(A25&lt;&gt;"", E24-D25, E25)</f>
        <v/>
      </c>
    </row>
    <row r="26">
      <c r="A26" s="15">
        <f>IF(A25+1&lt;=$B$5, A25+1, "")</f>
        <v/>
      </c>
      <c r="B26" s="16">
        <f>IF(A26&lt;&gt;"", D26+C26, "")</f>
        <v/>
      </c>
      <c r="C26" s="16">
        <f>IF(A26&lt;&gt;"", E25*$B$4, "")</f>
        <v/>
      </c>
      <c r="D26" s="16">
        <f>IF(A26&lt;&gt;"", $B$6, "")</f>
        <v/>
      </c>
      <c r="E26" s="16">
        <f>IF(A26&lt;&gt;"", E25-D26, E26)</f>
        <v/>
      </c>
    </row>
    <row r="27">
      <c r="A27" s="15">
        <f>IF(A26+1&lt;=$B$5, A26+1, "")</f>
        <v/>
      </c>
      <c r="B27" s="16">
        <f>IF(A27&lt;&gt;"", D27+C27, "")</f>
        <v/>
      </c>
      <c r="C27" s="16">
        <f>IF(A27&lt;&gt;"", E26*$B$4, "")</f>
        <v/>
      </c>
      <c r="D27" s="16">
        <f>IF(A27&lt;&gt;"", $B$6, "")</f>
        <v/>
      </c>
      <c r="E27" s="16">
        <f>IF(A27&lt;&gt;"", E26-D27, E27)</f>
        <v/>
      </c>
    </row>
    <row r="28">
      <c r="A28" s="15">
        <f>IF(A27+1&lt;=$B$5, A27+1, "")</f>
        <v/>
      </c>
      <c r="B28" s="16">
        <f>IF(A28&lt;&gt;"", D28+C28, "")</f>
        <v/>
      </c>
      <c r="C28" s="16">
        <f>IF(A28&lt;&gt;"", E27*$B$4, "")</f>
        <v/>
      </c>
      <c r="D28" s="16">
        <f>IF(A28&lt;&gt;"", $B$6, "")</f>
        <v/>
      </c>
      <c r="E28" s="16">
        <f>IF(A28&lt;&gt;"", E27-D28, E28)</f>
        <v/>
      </c>
    </row>
    <row r="29">
      <c r="A29" s="15">
        <f>IF(A28+1&lt;=$B$5, A28+1, "")</f>
        <v/>
      </c>
      <c r="B29" s="16">
        <f>IF(A29&lt;&gt;"", D29+C29, "")</f>
        <v/>
      </c>
      <c r="C29" s="16">
        <f>IF(A29&lt;&gt;"", E28*$B$4, "")</f>
        <v/>
      </c>
      <c r="D29" s="16">
        <f>IF(A29&lt;&gt;"", $B$6, "")</f>
        <v/>
      </c>
      <c r="E29" s="16">
        <f>IF(A29&lt;&gt;"", E28-D29, E29)</f>
        <v/>
      </c>
    </row>
    <row r="30">
      <c r="A30" s="15">
        <f>IF(A29+1&lt;=$B$5, A29+1, "")</f>
        <v/>
      </c>
      <c r="B30" s="16">
        <f>IF(A30&lt;&gt;"", D30+C30, "")</f>
        <v/>
      </c>
      <c r="C30" s="16">
        <f>IF(A30&lt;&gt;"", E29*$B$4, "")</f>
        <v/>
      </c>
      <c r="D30" s="16">
        <f>IF(A30&lt;&gt;"", $B$6, "")</f>
        <v/>
      </c>
      <c r="E30" s="16">
        <f>IF(A30&lt;&gt;"", E29-D30, E30)</f>
        <v/>
      </c>
    </row>
    <row r="31">
      <c r="A31" s="15">
        <f>IF(A30+1&lt;=$B$5, A30+1, "")</f>
        <v/>
      </c>
      <c r="B31" s="16">
        <f>IF(A31&lt;&gt;"", D31+C31, "")</f>
        <v/>
      </c>
      <c r="C31" s="16">
        <f>IF(A31&lt;&gt;"", E30*$B$4, "")</f>
        <v/>
      </c>
      <c r="D31" s="16">
        <f>IF(A31&lt;&gt;"", $B$6, "")</f>
        <v/>
      </c>
      <c r="E31" s="16">
        <f>IF(A31&lt;&gt;"", E30-D31, E31)</f>
        <v/>
      </c>
    </row>
    <row r="32">
      <c r="A32" s="15">
        <f>IF(A31+1&lt;=$B$5, A31+1, "")</f>
        <v/>
      </c>
      <c r="B32" s="16">
        <f>IF(A32&lt;&gt;"", D32+C32, "")</f>
        <v/>
      </c>
      <c r="C32" s="16">
        <f>IF(A32&lt;&gt;"", E31*$B$4, "")</f>
        <v/>
      </c>
      <c r="D32" s="16">
        <f>IF(A32&lt;&gt;"", $B$6, "")</f>
        <v/>
      </c>
      <c r="E32" s="16">
        <f>IF(A32&lt;&gt;"", E31-D32, E32)</f>
        <v/>
      </c>
    </row>
    <row r="33">
      <c r="A33" s="15">
        <f>IF(A32+1&lt;=$B$5, A32+1, "")</f>
        <v/>
      </c>
      <c r="B33" s="16">
        <f>IF(A33&lt;&gt;"", D33+C33, "")</f>
        <v/>
      </c>
      <c r="C33" s="16">
        <f>IF(A33&lt;&gt;"", E32*$B$4, "")</f>
        <v/>
      </c>
      <c r="D33" s="16">
        <f>IF(A33&lt;&gt;"", $B$6, "")</f>
        <v/>
      </c>
      <c r="E33" s="16">
        <f>IF(A33&lt;&gt;"", E32-D33, E33)</f>
        <v/>
      </c>
    </row>
    <row r="34">
      <c r="A34" s="15">
        <f>IF(A33+1&lt;=$B$5, A33+1, "")</f>
        <v/>
      </c>
      <c r="B34" s="16">
        <f>IF(A34&lt;&gt;"", D34+C34, "")</f>
        <v/>
      </c>
      <c r="C34" s="16">
        <f>IF(A34&lt;&gt;"", E33*$B$4, "")</f>
        <v/>
      </c>
      <c r="D34" s="16">
        <f>IF(A34&lt;&gt;"", $B$6, "")</f>
        <v/>
      </c>
      <c r="E34" s="16">
        <f>IF(A34&lt;&gt;"", E33-D34, E34)</f>
        <v/>
      </c>
    </row>
    <row r="35">
      <c r="A35" s="15">
        <f>IF(A34+1&lt;=$B$5, A34+1, "")</f>
        <v/>
      </c>
      <c r="B35" s="16">
        <f>IF(A35&lt;&gt;"", D35+C35, "")</f>
        <v/>
      </c>
      <c r="C35" s="16">
        <f>IF(A35&lt;&gt;"", E34*$B$4, "")</f>
        <v/>
      </c>
      <c r="D35" s="16">
        <f>IF(A35&lt;&gt;"", $B$6, "")</f>
        <v/>
      </c>
      <c r="E35" s="16">
        <f>IF(A35&lt;&gt;"", E34-D35, E35)</f>
        <v/>
      </c>
    </row>
    <row r="36">
      <c r="A36" s="15">
        <f>IF(A35+1&lt;=$B$5, A35+1, "")</f>
        <v/>
      </c>
      <c r="B36" s="16">
        <f>IF(A36&lt;&gt;"", D36+C36, "")</f>
        <v/>
      </c>
      <c r="C36" s="16">
        <f>IF(A36&lt;&gt;"", E35*$B$4, "")</f>
        <v/>
      </c>
      <c r="D36" s="16">
        <f>IF(A36&lt;&gt;"", $B$6, "")</f>
        <v/>
      </c>
      <c r="E36" s="16">
        <f>IF(A36&lt;&gt;"", E35-D36, E36)</f>
        <v/>
      </c>
    </row>
    <row r="37">
      <c r="A37" s="15">
        <f>IF(A36+1&lt;=$B$5, A36+1, "")</f>
        <v/>
      </c>
      <c r="B37" s="16">
        <f>IF(A37&lt;&gt;"", D37+C37, "")</f>
        <v/>
      </c>
      <c r="C37" s="16">
        <f>IF(A37&lt;&gt;"", E36*$B$4, "")</f>
        <v/>
      </c>
      <c r="D37" s="16">
        <f>IF(A37&lt;&gt;"", $B$6, "")</f>
        <v/>
      </c>
      <c r="E37" s="16">
        <f>IF(A37&lt;&gt;"", E36-D37, E37)</f>
        <v/>
      </c>
    </row>
    <row r="38">
      <c r="A38" s="15">
        <f>IF(A37+1&lt;=$B$5, A37+1, "")</f>
        <v/>
      </c>
      <c r="B38" s="16">
        <f>IF(A38&lt;&gt;"", D38+C38, "")</f>
        <v/>
      </c>
      <c r="C38" s="16">
        <f>IF(A38&lt;&gt;"", E37*$B$4, "")</f>
        <v/>
      </c>
      <c r="D38" s="16">
        <f>IF(A38&lt;&gt;"", $B$6, "")</f>
        <v/>
      </c>
      <c r="E38" s="16">
        <f>IF(A38&lt;&gt;"", E37-D38, E38)</f>
        <v/>
      </c>
    </row>
    <row r="39">
      <c r="A39" s="15">
        <f>IF(A38+1&lt;=$B$5, A38+1, "")</f>
        <v/>
      </c>
      <c r="B39" s="16">
        <f>IF(A39&lt;&gt;"", D39+C39, "")</f>
        <v/>
      </c>
      <c r="C39" s="16">
        <f>IF(A39&lt;&gt;"", E38*$B$4, "")</f>
        <v/>
      </c>
      <c r="D39" s="16">
        <f>IF(A39&lt;&gt;"", $B$6, "")</f>
        <v/>
      </c>
      <c r="E39" s="16">
        <f>IF(A39&lt;&gt;"", E38-D39, E39)</f>
        <v/>
      </c>
    </row>
    <row r="40">
      <c r="A40" s="15">
        <f>IF(A39+1&lt;=$B$5, A39+1, "")</f>
        <v/>
      </c>
      <c r="B40" s="16">
        <f>IF(A40&lt;&gt;"", D40+C40, "")</f>
        <v/>
      </c>
      <c r="C40" s="16">
        <f>IF(A40&lt;&gt;"", E39*$B$4, "")</f>
        <v/>
      </c>
      <c r="D40" s="16">
        <f>IF(A40&lt;&gt;"", $B$6, "")</f>
        <v/>
      </c>
      <c r="E40" s="16">
        <f>IF(A40&lt;&gt;"", E39-D40, E40)</f>
        <v/>
      </c>
    </row>
    <row r="41">
      <c r="A41" s="15">
        <f>IF(A40+1&lt;=$B$5, A40+1, "")</f>
        <v/>
      </c>
      <c r="B41" s="16">
        <f>IF(A41&lt;&gt;"", D41+C41, "")</f>
        <v/>
      </c>
      <c r="C41" s="16">
        <f>IF(A41&lt;&gt;"", E40*$B$4, "")</f>
        <v/>
      </c>
      <c r="D41" s="16">
        <f>IF(A41&lt;&gt;"", $B$6, "")</f>
        <v/>
      </c>
      <c r="E41" s="16">
        <f>IF(A41&lt;&gt;"", E40-D41, E41)</f>
        <v/>
      </c>
    </row>
    <row r="42">
      <c r="A42" s="15">
        <f>IF(A41+1&lt;=$B$5, A41+1, "")</f>
        <v/>
      </c>
      <c r="B42" s="16">
        <f>IF(A42&lt;&gt;"", D42+C42, "")</f>
        <v/>
      </c>
      <c r="C42" s="16">
        <f>IF(A42&lt;&gt;"", E41*$B$4, "")</f>
        <v/>
      </c>
      <c r="D42" s="16">
        <f>IF(A42&lt;&gt;"", $B$6, "")</f>
        <v/>
      </c>
      <c r="E42" s="16">
        <f>IF(A42&lt;&gt;"", E41-D42, E42)</f>
        <v/>
      </c>
    </row>
    <row r="43">
      <c r="A43" s="15">
        <f>IF(A42+1&lt;=$B$5, A42+1, "")</f>
        <v/>
      </c>
      <c r="B43" s="16">
        <f>IF(A43&lt;&gt;"", D43+C43, "")</f>
        <v/>
      </c>
      <c r="C43" s="16">
        <f>IF(A43&lt;&gt;"", E42*$B$4, "")</f>
        <v/>
      </c>
      <c r="D43" s="16">
        <f>IF(A43&lt;&gt;"", $B$6, "")</f>
        <v/>
      </c>
      <c r="E43" s="16">
        <f>IF(A43&lt;&gt;"", E42-D43, E43)</f>
        <v/>
      </c>
    </row>
    <row r="44">
      <c r="A44" s="15">
        <f>IF(A43+1&lt;=$B$5, A43+1, "")</f>
        <v/>
      </c>
      <c r="B44" s="16">
        <f>IF(A44&lt;&gt;"", D44+C44, "")</f>
        <v/>
      </c>
      <c r="C44" s="16">
        <f>IF(A44&lt;&gt;"", E43*$B$4, "")</f>
        <v/>
      </c>
      <c r="D44" s="16">
        <f>IF(A44&lt;&gt;"", $B$6, "")</f>
        <v/>
      </c>
      <c r="E44" s="16">
        <f>IF(A44&lt;&gt;"", E43-D44, E44)</f>
        <v/>
      </c>
    </row>
    <row r="45">
      <c r="A45" s="15">
        <f>IF(A44+1&lt;=$B$5, A44+1, "")</f>
        <v/>
      </c>
      <c r="B45" s="16">
        <f>IF(A45&lt;&gt;"", D45+C45, "")</f>
        <v/>
      </c>
      <c r="C45" s="16">
        <f>IF(A45&lt;&gt;"", E44*$B$4, "")</f>
        <v/>
      </c>
      <c r="D45" s="16">
        <f>IF(A45&lt;&gt;"", $B$6, "")</f>
        <v/>
      </c>
      <c r="E45" s="16">
        <f>IF(A45&lt;&gt;"", E44-D45, E45)</f>
        <v/>
      </c>
    </row>
    <row r="46">
      <c r="A46" s="15">
        <f>IF(A45+1&lt;=$B$5, A45+1, "")</f>
        <v/>
      </c>
      <c r="B46" s="16">
        <f>IF(A46&lt;&gt;"", D46+C46, "")</f>
        <v/>
      </c>
      <c r="C46" s="16">
        <f>IF(A46&lt;&gt;"", E45*$B$4, "")</f>
        <v/>
      </c>
      <c r="D46" s="16">
        <f>IF(A46&lt;&gt;"", $B$6, "")</f>
        <v/>
      </c>
      <c r="E46" s="16">
        <f>IF(A46&lt;&gt;"", E45-D46, E46)</f>
        <v/>
      </c>
    </row>
    <row r="47">
      <c r="A47" s="15">
        <f>IF(A46+1&lt;=$B$5, A46+1, "")</f>
        <v/>
      </c>
      <c r="B47" s="16">
        <f>IF(A47&lt;&gt;"", D47+C47, "")</f>
        <v/>
      </c>
      <c r="C47" s="16">
        <f>IF(A47&lt;&gt;"", E46*$B$4, "")</f>
        <v/>
      </c>
      <c r="D47" s="16">
        <f>IF(A47&lt;&gt;"", $B$6, "")</f>
        <v/>
      </c>
      <c r="E47" s="16">
        <f>IF(A47&lt;&gt;"", E46-D47, E47)</f>
        <v/>
      </c>
    </row>
    <row r="48">
      <c r="A48" s="15">
        <f>IF(A47+1&lt;=$B$5, A47+1, "")</f>
        <v/>
      </c>
      <c r="B48" s="16">
        <f>IF(A48&lt;&gt;"", D48+C48, "")</f>
        <v/>
      </c>
      <c r="C48" s="16">
        <f>IF(A48&lt;&gt;"", E47*$B$4, "")</f>
        <v/>
      </c>
      <c r="D48" s="16">
        <f>IF(A48&lt;&gt;"", $B$6, "")</f>
        <v/>
      </c>
      <c r="E48" s="16">
        <f>IF(A48&lt;&gt;"", E47-D48, E48)</f>
        <v/>
      </c>
    </row>
    <row r="49">
      <c r="A49" s="15">
        <f>IF(A48+1&lt;=$B$5, A48+1, "")</f>
        <v/>
      </c>
      <c r="B49" s="16">
        <f>IF(A49&lt;&gt;"", D49+C49, "")</f>
        <v/>
      </c>
      <c r="C49" s="16">
        <f>IF(A49&lt;&gt;"", E48*$B$4, "")</f>
        <v/>
      </c>
      <c r="D49" s="16">
        <f>IF(A49&lt;&gt;"", $B$6, "")</f>
        <v/>
      </c>
      <c r="E49" s="16">
        <f>IF(A49&lt;&gt;"", E48-D49, E49)</f>
        <v/>
      </c>
    </row>
    <row r="50">
      <c r="A50" s="15">
        <f>IF(A49+1&lt;=$B$5, A49+1, "")</f>
        <v/>
      </c>
      <c r="B50" s="16">
        <f>IF(A50&lt;&gt;"", D50+C50, "")</f>
        <v/>
      </c>
      <c r="C50" s="16">
        <f>IF(A50&lt;&gt;"", E49*$B$4, "")</f>
        <v/>
      </c>
      <c r="D50" s="16">
        <f>IF(A50&lt;&gt;"", $B$6, "")</f>
        <v/>
      </c>
      <c r="E50" s="16">
        <f>IF(A50&lt;&gt;"", E49-D50, E50)</f>
        <v/>
      </c>
    </row>
    <row r="51">
      <c r="A51" s="15">
        <f>IF(A50+1&lt;=$B$5, A50+1, "")</f>
        <v/>
      </c>
      <c r="B51" s="16">
        <f>IF(A51&lt;&gt;"", D51+C51, "")</f>
        <v/>
      </c>
      <c r="C51" s="16">
        <f>IF(A51&lt;&gt;"", E50*$B$4, "")</f>
        <v/>
      </c>
      <c r="D51" s="16">
        <f>IF(A51&lt;&gt;"", $B$6, "")</f>
        <v/>
      </c>
      <c r="E51" s="16">
        <f>IF(A51&lt;&gt;"", E50-D51, E51)</f>
        <v/>
      </c>
    </row>
    <row r="52">
      <c r="A52" s="15">
        <f>IF(A51+1&lt;=$B$5, A51+1, "")</f>
        <v/>
      </c>
      <c r="B52" s="16">
        <f>IF(A52&lt;&gt;"", D52+C52, "")</f>
        <v/>
      </c>
      <c r="C52" s="16">
        <f>IF(A52&lt;&gt;"", E51*$B$4, "")</f>
        <v/>
      </c>
      <c r="D52" s="16">
        <f>IF(A52&lt;&gt;"", $B$6, "")</f>
        <v/>
      </c>
      <c r="E52" s="16">
        <f>IF(A52&lt;&gt;"", E51-D52, E52)</f>
        <v/>
      </c>
    </row>
    <row r="53">
      <c r="A53" s="15">
        <f>IF(A52+1&lt;=$B$5, A52+1, "")</f>
        <v/>
      </c>
      <c r="B53" s="16">
        <f>IF(A53&lt;&gt;"", D53+C53, "")</f>
        <v/>
      </c>
      <c r="C53" s="16">
        <f>IF(A53&lt;&gt;"", E52*$B$4, "")</f>
        <v/>
      </c>
      <c r="D53" s="16">
        <f>IF(A53&lt;&gt;"", $B$6, "")</f>
        <v/>
      </c>
      <c r="E53" s="16">
        <f>IF(A53&lt;&gt;"", E52-D53, E53)</f>
        <v/>
      </c>
    </row>
    <row r="54">
      <c r="A54" s="15">
        <f>IF(A53+1&lt;=$B$5, A53+1, "")</f>
        <v/>
      </c>
      <c r="B54" s="16">
        <f>IF(A54&lt;&gt;"", D54+C54, "")</f>
        <v/>
      </c>
      <c r="C54" s="16">
        <f>IF(A54&lt;&gt;"", E53*$B$4, "")</f>
        <v/>
      </c>
      <c r="D54" s="16">
        <f>IF(A54&lt;&gt;"", $B$6, "")</f>
        <v/>
      </c>
      <c r="E54" s="16">
        <f>IF(A54&lt;&gt;"", E53-D54, E54)</f>
        <v/>
      </c>
    </row>
    <row r="55">
      <c r="A55" s="15">
        <f>IF(A54+1&lt;=$B$5, A54+1, "")</f>
        <v/>
      </c>
      <c r="B55" s="16">
        <f>IF(A55&lt;&gt;"", D55+C55, "")</f>
        <v/>
      </c>
      <c r="C55" s="16">
        <f>IF(A55&lt;&gt;"", E54*$B$4, "")</f>
        <v/>
      </c>
      <c r="D55" s="16">
        <f>IF(A55&lt;&gt;"", $B$6, "")</f>
        <v/>
      </c>
      <c r="E55" s="16">
        <f>IF(A55&lt;&gt;"", E54-D55, E55)</f>
        <v/>
      </c>
    </row>
    <row r="56">
      <c r="A56" s="15">
        <f>IF(A55+1&lt;=$B$5, A55+1, "")</f>
        <v/>
      </c>
      <c r="B56" s="16">
        <f>IF(A56&lt;&gt;"", D56+C56, "")</f>
        <v/>
      </c>
      <c r="C56" s="16">
        <f>IF(A56&lt;&gt;"", E55*$B$4, "")</f>
        <v/>
      </c>
      <c r="D56" s="16">
        <f>IF(A56&lt;&gt;"", $B$6, "")</f>
        <v/>
      </c>
      <c r="E56" s="16">
        <f>IF(A56&lt;&gt;"", E55-D56, E56)</f>
        <v/>
      </c>
    </row>
    <row r="57">
      <c r="A57" s="15">
        <f>IF(A56+1&lt;=$B$5, A56+1, "")</f>
        <v/>
      </c>
      <c r="B57" s="16">
        <f>IF(A57&lt;&gt;"", D57+C57, "")</f>
        <v/>
      </c>
      <c r="C57" s="16">
        <f>IF(A57&lt;&gt;"", E56*$B$4, "")</f>
        <v/>
      </c>
      <c r="D57" s="16">
        <f>IF(A57&lt;&gt;"", $B$6, "")</f>
        <v/>
      </c>
      <c r="E57" s="16">
        <f>IF(A57&lt;&gt;"", E56-D57, E57)</f>
        <v/>
      </c>
    </row>
    <row r="58">
      <c r="A58" s="15">
        <f>IF(A57+1&lt;=$B$5, A57+1, "")</f>
        <v/>
      </c>
      <c r="B58" s="16">
        <f>IF(A58&lt;&gt;"", D58+C58, "")</f>
        <v/>
      </c>
      <c r="C58" s="16">
        <f>IF(A58&lt;&gt;"", E57*$B$4, "")</f>
        <v/>
      </c>
      <c r="D58" s="16">
        <f>IF(A58&lt;&gt;"", $B$6, "")</f>
        <v/>
      </c>
      <c r="E58" s="16">
        <f>IF(A58&lt;&gt;"", E57-D58, E58)</f>
        <v/>
      </c>
    </row>
    <row r="59">
      <c r="A59" s="15">
        <f>IF(A58+1&lt;=$B$5, A58+1, "")</f>
        <v/>
      </c>
      <c r="B59" s="16">
        <f>IF(A59&lt;&gt;"", D59+C59, "")</f>
        <v/>
      </c>
      <c r="C59" s="16">
        <f>IF(A59&lt;&gt;"", E58*$B$4, "")</f>
        <v/>
      </c>
      <c r="D59" s="16">
        <f>IF(A59&lt;&gt;"", $B$6, "")</f>
        <v/>
      </c>
      <c r="E59" s="16">
        <f>IF(A59&lt;&gt;"", E58-D59, E59)</f>
        <v/>
      </c>
    </row>
    <row r="60">
      <c r="A60" s="15">
        <f>IF(A59+1&lt;=$B$5, A59+1, "")</f>
        <v/>
      </c>
      <c r="B60" s="16">
        <f>IF(A60&lt;&gt;"", D60+C60, "")</f>
        <v/>
      </c>
      <c r="C60" s="16">
        <f>IF(A60&lt;&gt;"", E59*$B$4, "")</f>
        <v/>
      </c>
      <c r="D60" s="16">
        <f>IF(A60&lt;&gt;"", $B$6, "")</f>
        <v/>
      </c>
      <c r="E60" s="16">
        <f>IF(A60&lt;&gt;"", E59-D60, E60)</f>
        <v/>
      </c>
    </row>
    <row r="61">
      <c r="A61" s="15">
        <f>IF(A60+1&lt;=$B$5, A60+1, "")</f>
        <v/>
      </c>
      <c r="B61" s="16">
        <f>IF(A61&lt;&gt;"", D61+C61, "")</f>
        <v/>
      </c>
      <c r="C61" s="16">
        <f>IF(A61&lt;&gt;"", E60*$B$4, "")</f>
        <v/>
      </c>
      <c r="D61" s="16">
        <f>IF(A61&lt;&gt;"", $B$6, "")</f>
        <v/>
      </c>
      <c r="E61" s="16">
        <f>IF(A61&lt;&gt;"", E60-D61, E61)</f>
        <v/>
      </c>
    </row>
    <row r="62">
      <c r="A62" s="15">
        <f>IF(A61+1&lt;=$B$5, A61+1, "")</f>
        <v/>
      </c>
      <c r="B62" s="16">
        <f>IF(A62&lt;&gt;"", D62+C62, "")</f>
        <v/>
      </c>
      <c r="C62" s="16">
        <f>IF(A62&lt;&gt;"", E61*$B$4, "")</f>
        <v/>
      </c>
      <c r="D62" s="16">
        <f>IF(A62&lt;&gt;"", $B$6, "")</f>
        <v/>
      </c>
      <c r="E62" s="16">
        <f>IF(A62&lt;&gt;"", E61-D62, E62)</f>
        <v/>
      </c>
    </row>
    <row r="63">
      <c r="A63" s="15">
        <f>IF(A62+1&lt;=$B$5, A62+1, "")</f>
        <v/>
      </c>
      <c r="B63" s="16">
        <f>IF(A63&lt;&gt;"", D63+C63, "")</f>
        <v/>
      </c>
      <c r="C63" s="16">
        <f>IF(A63&lt;&gt;"", E62*$B$4, "")</f>
        <v/>
      </c>
      <c r="D63" s="16">
        <f>IF(A63&lt;&gt;"", $B$6, "")</f>
        <v/>
      </c>
      <c r="E63" s="16">
        <f>IF(A63&lt;&gt;"", E62-D63, E63)</f>
        <v/>
      </c>
    </row>
    <row r="64">
      <c r="A64" s="15">
        <f>IF(A63+1&lt;=$B$5, A63+1, "")</f>
        <v/>
      </c>
      <c r="B64" s="16">
        <f>IF(A64&lt;&gt;"", D64+C64, "")</f>
        <v/>
      </c>
      <c r="C64" s="16">
        <f>IF(A64&lt;&gt;"", E63*$B$4, "")</f>
        <v/>
      </c>
      <c r="D64" s="16">
        <f>IF(A64&lt;&gt;"", $B$6, "")</f>
        <v/>
      </c>
      <c r="E64" s="16">
        <f>IF(A64&lt;&gt;"", E63-D64, E64)</f>
        <v/>
      </c>
    </row>
    <row r="65">
      <c r="A65" s="15">
        <f>IF(A64+1&lt;=$B$5, A64+1, "")</f>
        <v/>
      </c>
      <c r="B65" s="16">
        <f>IF(A65&lt;&gt;"", D65+C65, "")</f>
        <v/>
      </c>
      <c r="C65" s="16">
        <f>IF(A65&lt;&gt;"", E64*$B$4, "")</f>
        <v/>
      </c>
      <c r="D65" s="16">
        <f>IF(A65&lt;&gt;"", $B$6, "")</f>
        <v/>
      </c>
      <c r="E65" s="16">
        <f>IF(A65&lt;&gt;"", E64-D65, E65)</f>
        <v/>
      </c>
    </row>
    <row r="66">
      <c r="A66" s="15">
        <f>IF(A65+1&lt;=$B$5, A65+1, "")</f>
        <v/>
      </c>
      <c r="B66" s="16">
        <f>IF(A66&lt;&gt;"", D66+C66, "")</f>
        <v/>
      </c>
      <c r="C66" s="16">
        <f>IF(A66&lt;&gt;"", E65*$B$4, "")</f>
        <v/>
      </c>
      <c r="D66" s="16">
        <f>IF(A66&lt;&gt;"", $B$6, "")</f>
        <v/>
      </c>
      <c r="E66" s="16">
        <f>IF(A66&lt;&gt;"", E65-D66, E66)</f>
        <v/>
      </c>
    </row>
    <row r="67">
      <c r="A67" s="15">
        <f>IF(A66+1&lt;=$B$5, A66+1, "")</f>
        <v/>
      </c>
      <c r="B67" s="16">
        <f>IF(A67&lt;&gt;"", D67+C67, "")</f>
        <v/>
      </c>
      <c r="C67" s="16">
        <f>IF(A67&lt;&gt;"", E66*$B$4, "")</f>
        <v/>
      </c>
      <c r="D67" s="16">
        <f>IF(A67&lt;&gt;"", $B$6, "")</f>
        <v/>
      </c>
      <c r="E67" s="16">
        <f>IF(A67&lt;&gt;"", E66-D67, E67)</f>
        <v/>
      </c>
    </row>
    <row r="68">
      <c r="A68" s="15">
        <f>IF(A67+1&lt;=$B$5, A67+1, "")</f>
        <v/>
      </c>
      <c r="B68" s="16">
        <f>IF(A68&lt;&gt;"", D68+C68, "")</f>
        <v/>
      </c>
      <c r="C68" s="16">
        <f>IF(A68&lt;&gt;"", E67*$B$4, "")</f>
        <v/>
      </c>
      <c r="D68" s="16">
        <f>IF(A68&lt;&gt;"", $B$6, "")</f>
        <v/>
      </c>
      <c r="E68" s="16">
        <f>IF(A68&lt;&gt;"", E67-D68, E68)</f>
        <v/>
      </c>
    </row>
    <row r="69">
      <c r="A69" s="15">
        <f>IF(A68+1&lt;=$B$5, A68+1, "")</f>
        <v/>
      </c>
      <c r="B69" s="16">
        <f>IF(A69&lt;&gt;"", D69+C69, "")</f>
        <v/>
      </c>
      <c r="C69" s="16">
        <f>IF(A69&lt;&gt;"", E68*$B$4, "")</f>
        <v/>
      </c>
      <c r="D69" s="16">
        <f>IF(A69&lt;&gt;"", $B$6, "")</f>
        <v/>
      </c>
      <c r="E69" s="16">
        <f>IF(A69&lt;&gt;"", E68-D69, E69)</f>
        <v/>
      </c>
    </row>
    <row r="70">
      <c r="A70" s="15">
        <f>IF(A69+1&lt;=$B$5, A69+1, "")</f>
        <v/>
      </c>
      <c r="B70" s="16">
        <f>IF(A70&lt;&gt;"", D70+C70, "")</f>
        <v/>
      </c>
      <c r="C70" s="16">
        <f>IF(A70&lt;&gt;"", E69*$B$4, "")</f>
        <v/>
      </c>
      <c r="D70" s="16">
        <f>IF(A70&lt;&gt;"", $B$6, "")</f>
        <v/>
      </c>
      <c r="E70" s="16">
        <f>IF(A70&lt;&gt;"", E69-D70, E70)</f>
        <v/>
      </c>
    </row>
    <row r="71">
      <c r="A71" s="15">
        <f>IF(A70+1&lt;=$B$5, A70+1, "")</f>
        <v/>
      </c>
      <c r="B71" s="16">
        <f>IF(A71&lt;&gt;"", D71+C71, "")</f>
        <v/>
      </c>
      <c r="C71" s="16">
        <f>IF(A71&lt;&gt;"", E70*$B$4, "")</f>
        <v/>
      </c>
      <c r="D71" s="16">
        <f>IF(A71&lt;&gt;"", $B$6, "")</f>
        <v/>
      </c>
      <c r="E71" s="16">
        <f>IF(A71&lt;&gt;"", E70-D71, E71)</f>
        <v/>
      </c>
    </row>
    <row r="72">
      <c r="A72" s="15">
        <f>IF(A71+1&lt;=$B$5, A71+1, "")</f>
        <v/>
      </c>
      <c r="B72" s="16">
        <f>IF(A72&lt;&gt;"", D72+C72, "")</f>
        <v/>
      </c>
      <c r="C72" s="16">
        <f>IF(A72&lt;&gt;"", E71*$B$4, "")</f>
        <v/>
      </c>
      <c r="D72" s="16">
        <f>IF(A72&lt;&gt;"", $B$6, "")</f>
        <v/>
      </c>
      <c r="E72" s="16">
        <f>IF(A72&lt;&gt;"", E71-D72, E72)</f>
        <v/>
      </c>
    </row>
    <row r="73">
      <c r="A73" s="15">
        <f>IF(A72+1&lt;=$B$5, A72+1, "")</f>
        <v/>
      </c>
      <c r="B73" s="16">
        <f>IF(A73&lt;&gt;"", D73+C73, "")</f>
        <v/>
      </c>
      <c r="C73" s="16">
        <f>IF(A73&lt;&gt;"", E72*$B$4, "")</f>
        <v/>
      </c>
      <c r="D73" s="16">
        <f>IF(A73&lt;&gt;"", $B$6, "")</f>
        <v/>
      </c>
      <c r="E73" s="16">
        <f>IF(A73&lt;&gt;"", E72-D73, E73)</f>
        <v/>
      </c>
    </row>
    <row r="74">
      <c r="A74" s="15">
        <f>IF(A73+1&lt;=$B$5, A73+1, "")</f>
        <v/>
      </c>
      <c r="B74" s="16">
        <f>IF(A74&lt;&gt;"", D74+C74, "")</f>
        <v/>
      </c>
      <c r="C74" s="16">
        <f>IF(A74&lt;&gt;"", E73*$B$4, "")</f>
        <v/>
      </c>
      <c r="D74" s="16">
        <f>IF(A74&lt;&gt;"", $B$6, "")</f>
        <v/>
      </c>
      <c r="E74" s="16">
        <f>IF(A74&lt;&gt;"", E73-D74, E74)</f>
        <v/>
      </c>
    </row>
    <row r="75">
      <c r="A75" s="15">
        <f>IF(A74+1&lt;=$B$5, A74+1, "")</f>
        <v/>
      </c>
      <c r="B75" s="16">
        <f>IF(A75&lt;&gt;"", D75+C75, "")</f>
        <v/>
      </c>
      <c r="C75" s="16">
        <f>IF(A75&lt;&gt;"", E74*$B$4, "")</f>
        <v/>
      </c>
      <c r="D75" s="16">
        <f>IF(A75&lt;&gt;"", $B$6, "")</f>
        <v/>
      </c>
      <c r="E75" s="16">
        <f>IF(A75&lt;&gt;"", E74-D75, E75)</f>
        <v/>
      </c>
    </row>
    <row r="76">
      <c r="A76" s="15">
        <f>IF(A75+1&lt;=$B$5, A75+1, "")</f>
        <v/>
      </c>
      <c r="B76" s="16">
        <f>IF(A76&lt;&gt;"", D76+C76, "")</f>
        <v/>
      </c>
      <c r="C76" s="16">
        <f>IF(A76&lt;&gt;"", E75*$B$4, "")</f>
        <v/>
      </c>
      <c r="D76" s="16">
        <f>IF(A76&lt;&gt;"", $B$6, "")</f>
        <v/>
      </c>
      <c r="E76" s="16">
        <f>IF(A76&lt;&gt;"", E75-D76, E76)</f>
        <v/>
      </c>
    </row>
    <row r="77">
      <c r="A77" s="15">
        <f>IF(A76+1&lt;=$B$5, A76+1, "")</f>
        <v/>
      </c>
      <c r="B77" s="16">
        <f>IF(A77&lt;&gt;"", D77+C77, "")</f>
        <v/>
      </c>
      <c r="C77" s="16">
        <f>IF(A77&lt;&gt;"", E76*$B$4, "")</f>
        <v/>
      </c>
      <c r="D77" s="16">
        <f>IF(A77&lt;&gt;"", $B$6, "")</f>
        <v/>
      </c>
      <c r="E77" s="16">
        <f>IF(A77&lt;&gt;"", E76-D77, E77)</f>
        <v/>
      </c>
    </row>
    <row r="78">
      <c r="A78" s="15">
        <f>IF(A77+1&lt;=$B$5, A77+1, "")</f>
        <v/>
      </c>
      <c r="B78" s="16">
        <f>IF(A78&lt;&gt;"", D78+C78, "")</f>
        <v/>
      </c>
      <c r="C78" s="16">
        <f>IF(A78&lt;&gt;"", E77*$B$4, "")</f>
        <v/>
      </c>
      <c r="D78" s="16">
        <f>IF(A78&lt;&gt;"", $B$6, "")</f>
        <v/>
      </c>
      <c r="E78" s="16">
        <f>IF(A78&lt;&gt;"", E77-D78, E78)</f>
        <v/>
      </c>
    </row>
    <row r="79">
      <c r="A79" s="15">
        <f>IF(A78+1&lt;=$B$5, A78+1, "")</f>
        <v/>
      </c>
      <c r="B79" s="16">
        <f>IF(A79&lt;&gt;"", D79+C79, "")</f>
        <v/>
      </c>
      <c r="C79" s="16">
        <f>IF(A79&lt;&gt;"", E78*$B$4, "")</f>
        <v/>
      </c>
      <c r="D79" s="16">
        <f>IF(A79&lt;&gt;"", $B$6, "")</f>
        <v/>
      </c>
      <c r="E79" s="16">
        <f>IF(A79&lt;&gt;"", E78-D79, E79)</f>
        <v/>
      </c>
    </row>
    <row r="80">
      <c r="A80" s="15">
        <f>IF(A79+1&lt;=$B$5, A79+1, "")</f>
        <v/>
      </c>
      <c r="B80" s="16">
        <f>IF(A80&lt;&gt;"", D80+C80, "")</f>
        <v/>
      </c>
      <c r="C80" s="16">
        <f>IF(A80&lt;&gt;"", E79*$B$4, "")</f>
        <v/>
      </c>
      <c r="D80" s="16">
        <f>IF(A80&lt;&gt;"", $B$6, "")</f>
        <v/>
      </c>
      <c r="E80" s="16">
        <f>IF(A80&lt;&gt;"", E79-D80, E80)</f>
        <v/>
      </c>
    </row>
    <row r="81">
      <c r="A81" s="15">
        <f>IF(A80+1&lt;=$B$5, A80+1, "")</f>
        <v/>
      </c>
      <c r="B81" s="16">
        <f>IF(A81&lt;&gt;"", D81+C81, "")</f>
        <v/>
      </c>
      <c r="C81" s="16">
        <f>IF(A81&lt;&gt;"", E80*$B$4, "")</f>
        <v/>
      </c>
      <c r="D81" s="16">
        <f>IF(A81&lt;&gt;"", $B$6, "")</f>
        <v/>
      </c>
      <c r="E81" s="16">
        <f>IF(A81&lt;&gt;"", E80-D81, E81)</f>
        <v/>
      </c>
    </row>
    <row r="82">
      <c r="A82" s="14" t="n"/>
      <c r="B82" s="8" t="n"/>
      <c r="C82" s="8" t="n"/>
      <c r="D82" s="8" t="n"/>
      <c r="E82" s="8" t="n"/>
    </row>
  </sheetData>
  <mergeCells count="1">
    <mergeCell ref="A1:E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20" customWidth="1" min="3" max="3"/>
    <col width="25" customWidth="1" min="4" max="4"/>
    <col width="25" customWidth="1" min="5" max="5"/>
    <col width="20" customWidth="1" min="6" max="6"/>
  </cols>
  <sheetData>
    <row r="1">
      <c r="A1" s="17" t="inlineStr">
        <is>
          <t>COMPARATIVO DE TAXAS E SIMULAÇÃO (Outubro 2025)</t>
        </is>
      </c>
    </row>
    <row r="3">
      <c r="A3" t="inlineStr">
        <is>
          <t>SIMULAÇÃO BASE:</t>
        </is>
      </c>
      <c r="B3" t="inlineStr">
        <is>
          <t>R$ 50.000 em 48 meses (Tabela Price)</t>
        </is>
      </c>
    </row>
    <row r="4">
      <c r="A4" t="inlineStr">
        <is>
          <t>Banco</t>
        </is>
      </c>
      <c r="B4" t="inlineStr">
        <is>
          <t>Taxa Mensal</t>
        </is>
      </c>
      <c r="C4" t="inlineStr">
        <is>
          <t>Taxa Anual (aprox.)</t>
        </is>
      </c>
      <c r="D4" t="inlineStr">
        <is>
          <t>Parcela Estimada (R$)</t>
        </is>
      </c>
      <c r="E4" t="inlineStr">
        <is>
          <t>Total de Juros (R$)</t>
        </is>
      </c>
      <c r="F4" t="inlineStr">
        <is>
          <t>CET (Estimado)</t>
        </is>
      </c>
    </row>
    <row r="5">
      <c r="A5" s="17" t="n"/>
      <c r="B5" s="17" t="n"/>
      <c r="C5" s="17" t="n"/>
      <c r="D5" s="17" t="n"/>
      <c r="E5" s="17" t="n"/>
      <c r="F5" s="17" t="n"/>
    </row>
    <row r="6">
      <c r="A6" t="inlineStr">
        <is>
          <t>Mercedes-Benz</t>
        </is>
      </c>
      <c r="B6" s="13" t="n">
        <v>0.009299999999999999</v>
      </c>
      <c r="C6" s="13">
        <f>(1+B6)^12-1</f>
        <v/>
      </c>
      <c r="D6" s="8">
        <f>-PMT(B6, 48, 50000)</f>
        <v/>
      </c>
      <c r="E6" s="8">
        <f>D6*48-50000</f>
        <v/>
      </c>
      <c r="F6" s="13">
        <f>C6</f>
        <v/>
      </c>
    </row>
    <row r="7">
      <c r="A7" t="inlineStr">
        <is>
          <t>Hyundai Capital</t>
        </is>
      </c>
      <c r="B7" s="13" t="n">
        <v>0.0106</v>
      </c>
      <c r="C7" s="13">
        <f>(1+B7)^12-1</f>
        <v/>
      </c>
      <c r="D7" s="8">
        <f>-PMT(B7, 48, 50000)</f>
        <v/>
      </c>
      <c r="E7" s="8">
        <f>D7*48-50000</f>
        <v/>
      </c>
      <c r="F7" s="13">
        <f>C7</f>
        <v/>
      </c>
    </row>
    <row r="8">
      <c r="A8" t="inlineStr">
        <is>
          <t>Volkswagen</t>
        </is>
      </c>
      <c r="B8" s="13" t="n">
        <v>0.0152</v>
      </c>
      <c r="C8" s="13">
        <f>(1+B8)^12-1</f>
        <v/>
      </c>
      <c r="D8" s="8">
        <f>-PMT(B8, 48, 50000)</f>
        <v/>
      </c>
      <c r="E8" s="8">
        <f>D8*48-50000</f>
        <v/>
      </c>
      <c r="F8" s="13">
        <f>C8</f>
        <v/>
      </c>
    </row>
    <row r="9">
      <c r="A9" t="inlineStr">
        <is>
          <t>Bradesco</t>
        </is>
      </c>
      <c r="B9" s="13" t="n">
        <v>0.0155</v>
      </c>
      <c r="C9" s="13">
        <f>(1+B9)^12-1</f>
        <v/>
      </c>
      <c r="D9" s="8">
        <f>-PMT(B9, 48, 50000)</f>
        <v/>
      </c>
      <c r="E9" s="8">
        <f>D9*48-50000</f>
        <v/>
      </c>
      <c r="F9" s="13">
        <f>C9</f>
        <v/>
      </c>
    </row>
    <row r="10">
      <c r="A10" t="inlineStr">
        <is>
          <t>Itaú</t>
        </is>
      </c>
      <c r="B10" s="13" t="n">
        <v>0.0198</v>
      </c>
      <c r="C10" s="13">
        <f>(1+B10)^12-1</f>
        <v/>
      </c>
      <c r="D10" s="8">
        <f>-PMT(B10, 48, 50000)</f>
        <v/>
      </c>
      <c r="E10" s="8">
        <f>D10*48-50000</f>
        <v/>
      </c>
      <c r="F10" s="13">
        <f>C10</f>
        <v/>
      </c>
    </row>
    <row r="11">
      <c r="A11" t="inlineStr">
        <is>
          <t>Banco do Brasil</t>
        </is>
      </c>
      <c r="B11" s="13" t="n">
        <v>0.0205</v>
      </c>
      <c r="C11" s="13">
        <f>(1+B11)^12-1</f>
        <v/>
      </c>
      <c r="D11" s="8">
        <f>-PMT(B11, 48, 50000)</f>
        <v/>
      </c>
      <c r="E11" s="8">
        <f>D11*48-50000</f>
        <v/>
      </c>
      <c r="F11" s="13">
        <f>C11</f>
        <v/>
      </c>
    </row>
    <row r="12">
      <c r="A12" t="inlineStr">
        <is>
          <t>Caixa Econômica</t>
        </is>
      </c>
      <c r="B12" s="13" t="n">
        <v>0.021</v>
      </c>
      <c r="C12" s="13">
        <f>(1+B12)^12-1</f>
        <v/>
      </c>
      <c r="D12" s="8">
        <f>-PMT(B12, 48, 50000)</f>
        <v/>
      </c>
      <c r="E12" s="8">
        <f>D12*48-50000</f>
        <v/>
      </c>
      <c r="F12" s="13">
        <f>C12</f>
        <v/>
      </c>
    </row>
    <row r="13">
      <c r="A13" t="inlineStr">
        <is>
          <t>Santander</t>
        </is>
      </c>
      <c r="B13" s="13" t="n">
        <v>0.0215</v>
      </c>
      <c r="C13" s="13">
        <f>(1+B13)^12-1</f>
        <v/>
      </c>
      <c r="D13" s="8">
        <f>-PMT(B13, 48, 50000)</f>
        <v/>
      </c>
      <c r="E13" s="8">
        <f>D13*48-50000</f>
        <v/>
      </c>
      <c r="F13" s="13">
        <f>C13</f>
        <v/>
      </c>
    </row>
    <row r="14">
      <c r="A14" t="inlineStr">
        <is>
          <t>Safra</t>
        </is>
      </c>
      <c r="B14" s="13" t="n">
        <v>0.022</v>
      </c>
      <c r="C14" s="13">
        <f>(1+B14)^12-1</f>
        <v/>
      </c>
      <c r="D14" s="8">
        <f>-PMT(B14, 48, 50000)</f>
        <v/>
      </c>
      <c r="E14" s="8">
        <f>D14*48-50000</f>
        <v/>
      </c>
      <c r="F14" s="13">
        <f>C14</f>
        <v/>
      </c>
    </row>
    <row r="15">
      <c r="A15" t="inlineStr">
        <is>
          <t>C6 Bank</t>
        </is>
      </c>
      <c r="B15" s="13" t="n">
        <v>0.0225</v>
      </c>
      <c r="C15" s="13">
        <f>(1+B15)^12-1</f>
        <v/>
      </c>
      <c r="D15" s="8">
        <f>-PMT(B15, 48, 50000)</f>
        <v/>
      </c>
      <c r="E15" s="8">
        <f>D15*48-50000</f>
        <v/>
      </c>
      <c r="F15" s="13">
        <f>C15</f>
        <v/>
      </c>
    </row>
    <row r="16">
      <c r="A16" t="inlineStr">
        <is>
          <t>Outro</t>
        </is>
      </c>
      <c r="B16" s="18" t="n">
        <v>0</v>
      </c>
      <c r="C16" s="13">
        <f>(1+B16)^12-1</f>
        <v/>
      </c>
      <c r="D16" s="8">
        <f>-PMT(B16, 48, 50000)</f>
        <v/>
      </c>
      <c r="E16" s="8">
        <f>D16*48-50000</f>
        <v/>
      </c>
      <c r="F16" s="13">
        <f>C16</f>
        <v/>
      </c>
    </row>
  </sheetData>
  <mergeCells count="2">
    <mergeCell ref="A1:F1"/>
    <mergeCell ref="B3:F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2025-10-14T01:40:38Z</dcterms:created>
  <dcterms:modified xmlns:dcterms="http://purl.org/dc/terms/" xmlns:xsi="http://www.w3.org/2001/XMLSchema-instance" xsi:type="dcterms:W3CDTF">2025-10-14T01:40:38Z</dcterms:modified>
</cp:coreProperties>
</file>